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6380" windowHeight="9090" activeTab="0"/>
  </bookViews>
  <sheets>
    <sheet name="Instructions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  <sheet name="OVERALL" sheetId="14" r:id="rId14"/>
    <sheet name="Commitments" sheetId="15" r:id="rId15"/>
  </sheets>
  <definedNames>
    <definedName name="_xlnm.Print_Titles" localSheetId="13">'OVERALL'!$1:$3</definedName>
  </definedNames>
  <calcPr fullCalcOnLoad="1"/>
</workbook>
</file>

<file path=xl/comments2.xml><?xml version="1.0" encoding="utf-8"?>
<comments xmlns="http://schemas.openxmlformats.org/spreadsheetml/2006/main">
  <authors>
    <author>Noel</author>
  </authors>
  <commentList>
    <comment ref="P7" authorId="0">
      <text>
        <r>
          <rPr>
            <b/>
            <sz val="9"/>
            <rFont val="Tahoma"/>
            <family val="0"/>
          </rPr>
          <t>Noel:</t>
        </r>
        <r>
          <rPr>
            <sz val="9"/>
            <rFont val="Tahoma"/>
            <family val="0"/>
          </rPr>
          <t xml:space="preserve">
YES means that you count the kids separately from the adults in worship.  If counted together, then NO.</t>
        </r>
      </text>
    </comment>
    <comment ref="O7" authorId="0">
      <text>
        <r>
          <rPr>
            <b/>
            <sz val="9"/>
            <rFont val="Tahoma"/>
            <family val="0"/>
          </rPr>
          <t>Noel:</t>
        </r>
        <r>
          <rPr>
            <sz val="9"/>
            <rFont val="Tahoma"/>
            <family val="0"/>
          </rPr>
          <t xml:space="preserve">
YES means that you count the kids separately from the adults in worship.  If counted together, then NO.</t>
        </r>
      </text>
    </comment>
  </commentList>
</comments>
</file>

<file path=xl/sharedStrings.xml><?xml version="1.0" encoding="utf-8"?>
<sst xmlns="http://schemas.openxmlformats.org/spreadsheetml/2006/main" count="599" uniqueCount="104">
  <si>
    <t>Pastor:</t>
  </si>
  <si>
    <t xml:space="preserve">For Month of </t>
  </si>
  <si>
    <t>Week</t>
  </si>
  <si>
    <t>Giving</t>
  </si>
  <si>
    <t>Conversions</t>
  </si>
  <si>
    <t>Members Added</t>
  </si>
  <si>
    <t>Totals</t>
  </si>
  <si>
    <t>Average</t>
  </si>
  <si>
    <t>The most challenging issue that is happening:</t>
  </si>
  <si>
    <t>What I plan to do about it:</t>
  </si>
  <si>
    <t>Where I see the ministry heading:</t>
  </si>
  <si>
    <t>Plans to accomplish this (my goals for next month):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</si>
  <si>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</si>
  <si>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</si>
  <si>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</si>
  <si>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</si>
  <si>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</si>
  <si>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</si>
  <si>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</si>
  <si>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</si>
  <si>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</si>
  <si>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</si>
  <si>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</si>
  <si>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</si>
  <si>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4) </t>
  </si>
  <si>
    <t xml:space="preserve">5) 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</si>
  <si>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</si>
  <si>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</si>
  <si>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</si>
  <si>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</si>
  <si>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</si>
  <si>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</si>
  <si>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</si>
  <si>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</si>
  <si>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</si>
  <si>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For Year</t>
  </si>
  <si>
    <t>SEP</t>
  </si>
  <si>
    <t>MONTHLY AVERAGES</t>
  </si>
  <si>
    <t>Monthly Report on</t>
  </si>
  <si>
    <t>Church</t>
  </si>
  <si>
    <t>Book(s) currently reading or classes taking:</t>
  </si>
  <si>
    <t>1)</t>
  </si>
  <si>
    <t>2)</t>
  </si>
  <si>
    <t>3)</t>
  </si>
  <si>
    <t>ANNUAL SUMMARY REPORT</t>
  </si>
  <si>
    <t>The most exciting thing that happened this month:</t>
  </si>
  <si>
    <t>4)</t>
  </si>
  <si>
    <t>5)</t>
  </si>
  <si>
    <t>6)</t>
  </si>
  <si>
    <t>Only fill in the blocks that are colored yellow.  The rest will be automatically calculated.  Cells with formulas are locked so that you cannot change or accidentally delete them.</t>
  </si>
  <si>
    <t>7)</t>
  </si>
  <si>
    <t>If you have a problem, contact me at thenoel@gfree.org</t>
  </si>
  <si>
    <t>8)</t>
  </si>
  <si>
    <t>How are you doing with The Ten Commitments?</t>
  </si>
  <si>
    <t>The Three Spheres</t>
  </si>
  <si>
    <t>Falling Behind</t>
  </si>
  <si>
    <t>Holding My Own</t>
  </si>
  <si>
    <t>Setting the Pace</t>
  </si>
  <si>
    <t>Fit</t>
  </si>
  <si>
    <t>Physically</t>
  </si>
  <si>
    <t>Intellectually</t>
  </si>
  <si>
    <t>Relationally</t>
  </si>
  <si>
    <t>Spiritually</t>
  </si>
  <si>
    <t>Faithful</t>
  </si>
  <si>
    <t>Marriage</t>
  </si>
  <si>
    <t>Parenting</t>
  </si>
  <si>
    <t>Ministry</t>
  </si>
  <si>
    <t>Finances</t>
  </si>
  <si>
    <t>Fruitful</t>
  </si>
  <si>
    <t>The Lost</t>
  </si>
  <si>
    <t>Other Believers</t>
  </si>
  <si>
    <t>Assess yourself by putting an X in the category that best describes your status</t>
  </si>
  <si>
    <t>x</t>
  </si>
  <si>
    <t>JUN</t>
  </si>
  <si>
    <t>JUL</t>
  </si>
  <si>
    <r>
      <t xml:space="preserve">Assess yourself by putting an </t>
    </r>
    <r>
      <rPr>
        <b/>
        <sz val="12"/>
        <rFont val="Arial"/>
        <family val="2"/>
      </rPr>
      <t>X</t>
    </r>
    <r>
      <rPr>
        <sz val="12"/>
        <rFont val="Arial"/>
        <family val="0"/>
      </rPr>
      <t xml:space="preserve"> in the category that best describes your status</t>
    </r>
  </si>
  <si>
    <t>The Three Spheres of Commitments</t>
  </si>
  <si>
    <t>Growth decisions</t>
  </si>
  <si>
    <t>Avgs</t>
  </si>
  <si>
    <t>We have Sunday School</t>
  </si>
  <si>
    <t>SG or Other</t>
  </si>
  <si>
    <t>yes</t>
  </si>
  <si>
    <t>no</t>
  </si>
  <si>
    <t>We have a youth group outside of Sunday morning</t>
  </si>
  <si>
    <t>Members added</t>
  </si>
  <si>
    <t>WEEKLY DATA</t>
  </si>
  <si>
    <t>To the right of that is the 10 Commitments Table - another reflective tool.  Be honest about where you are at.  Everyone has good months and bad months.  This helps by recognizing how you are doing and feeling.</t>
  </si>
  <si>
    <t>9)</t>
  </si>
  <si>
    <t>10)</t>
  </si>
  <si>
    <t>The last tab ("OVERALL") automatically assembles all of your statistics throughout the year.  Use this for analysis and year end reports.</t>
  </si>
  <si>
    <t>The written bottom half is just as important as the numbers on top.  It maintains a ministry diary for reflection and assessment.  Don't skip this.</t>
  </si>
  <si>
    <t>Instructions to use this Monthly Report form:</t>
  </si>
  <si>
    <r>
      <t>w</t>
    </r>
    <r>
      <rPr>
        <sz val="12"/>
        <rFont val="Arial"/>
        <family val="2"/>
      </rPr>
      <t xml:space="preserve"> Annual totals at top</t>
    </r>
  </si>
  <si>
    <r>
      <t>w</t>
    </r>
    <r>
      <rPr>
        <sz val="12"/>
        <rFont val="Arial"/>
        <family val="2"/>
      </rPr>
      <t xml:space="preserve"> Two weekly graphs of attendance and giving</t>
    </r>
  </si>
  <si>
    <r>
      <t>w</t>
    </r>
    <r>
      <rPr>
        <sz val="12"/>
        <rFont val="Arial"/>
        <family val="2"/>
      </rPr>
      <t xml:space="preserve"> Complete data from the year</t>
    </r>
  </si>
  <si>
    <r>
      <t>w</t>
    </r>
    <r>
      <rPr>
        <sz val="12"/>
        <rFont val="Arial"/>
        <family val="2"/>
      </rPr>
      <t xml:space="preserve"> Monthly Averages (lower to the right)</t>
    </r>
  </si>
  <si>
    <r>
      <t>w</t>
    </r>
    <r>
      <rPr>
        <sz val="12"/>
        <rFont val="Arial"/>
        <family val="2"/>
      </rPr>
      <t xml:space="preserve"> Two monthly average graphs on attendance and giving</t>
    </r>
  </si>
  <si>
    <r>
      <t>To modify this form</t>
    </r>
    <r>
      <rPr>
        <sz val="12"/>
        <rFont val="Arial"/>
        <family val="2"/>
      </rPr>
      <t>, you simply have to turn off the "protection".  Do that by going to Tools--Protection--Unprotect.  There is no password on it.  I recommend re-protecting it again to preserve the many formulas.</t>
    </r>
  </si>
  <si>
    <r>
      <t>Kids attend Child Church (CC)</t>
    </r>
    <r>
      <rPr>
        <b/>
        <sz val="12"/>
        <rFont val="Arial"/>
        <family val="2"/>
      </rPr>
      <t xml:space="preserve"> instead</t>
    </r>
    <r>
      <rPr>
        <sz val="12"/>
        <rFont val="Arial"/>
        <family val="2"/>
      </rPr>
      <t xml:space="preserve"> of worship service</t>
    </r>
  </si>
  <si>
    <t>Bapt isms</t>
  </si>
  <si>
    <t>Answer all five questions to the right of the numbers table.  The first question is 1,2, or 3.  The other four are either 'yes' or 'no'.</t>
  </si>
  <si>
    <t>Put in your church's name and your name at the top.</t>
  </si>
  <si>
    <t>Save your work.  Email the file to your district leader at the beginning of each month.</t>
  </si>
  <si>
    <t>When you first get the file, SAVE AS and RENAME it to your church's name - like "2017 City Church Monthly Report".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</si>
</sst>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\$* #,##0.00_);_(\$* \(#,##0.00\);_(\$* \-??_);_(@_)"/>
    <numFmt numFmtId="166" formatCode="00000"/>
    <numFmt numFmtId="167" formatCode="0.00000"/>
    <numFmt numFmtId="168" formatCode="0.0000"/>
    <numFmt numFmtId="169" formatCode="0.000"/>
    <numFmt numFmtId="170" formatCode="0.0"/>
    <numFmt numFmtId="171" formatCode="0.000000"/>
    <numFmt numFmtId="172" formatCode="_(#,##0_);_(\(#,##0\);_(&quot;-&quot;_);_(@_)"/>
    <numFmt numFmtId="173" formatCode="_(#,##0.0_);_(\(#,##0.0\);_(&quot;-&quot;_);_(@_)"/>
    <numFmt numFmtId="174" formatCode="_(#,##0.00_);_(\(#,##0.00\);_(&quot;-&quot;_);_(@_)"/>
    <numFmt numFmtId="175" formatCode="#,##0.0"/>
  </numFmts>
  <fonts count="32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9"/>
      <name val="Tahoma"/>
      <family val="0"/>
    </font>
    <font>
      <b/>
      <sz val="11.75"/>
      <name val="Arial"/>
      <family val="0"/>
    </font>
    <font>
      <sz val="11.25"/>
      <name val="Arial"/>
      <family val="0"/>
    </font>
    <font>
      <sz val="9.75"/>
      <name val="Arial"/>
      <family val="0"/>
    </font>
    <font>
      <b/>
      <sz val="14"/>
      <name val="Arial"/>
      <family val="2"/>
    </font>
    <font>
      <sz val="11"/>
      <color indexed="10"/>
      <name val="Arial"/>
      <family val="0"/>
    </font>
    <font>
      <sz val="11"/>
      <color indexed="17"/>
      <name val="Arial"/>
      <family val="0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9"/>
      <name val="Arial"/>
      <family val="0"/>
    </font>
    <font>
      <b/>
      <sz val="8"/>
      <name val="Arial"/>
      <family val="0"/>
    </font>
    <font>
      <sz val="14"/>
      <color indexed="9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2"/>
      <name val="Wingdings"/>
      <family val="0"/>
    </font>
    <font>
      <sz val="9"/>
      <name val="Tahoma"/>
      <family val="0"/>
    </font>
    <font>
      <b/>
      <sz val="14"/>
      <color indexed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17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21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22" fillId="0" borderId="25" xfId="0" applyFont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1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/>
    </xf>
    <xf numFmtId="3" fontId="1" fillId="0" borderId="2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1" fillId="0" borderId="3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1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3" fillId="0" borderId="0" xfId="0" applyFont="1" applyAlignment="1" applyProtection="1">
      <alignment horizontal="center"/>
      <protection/>
    </xf>
    <xf numFmtId="172" fontId="1" fillId="0" borderId="21" xfId="0" applyNumberFormat="1" applyFont="1" applyBorder="1" applyAlignment="1" applyProtection="1">
      <alignment horizontal="center"/>
      <protection/>
    </xf>
    <xf numFmtId="172" fontId="1" fillId="0" borderId="21" xfId="0" applyNumberFormat="1" applyFont="1" applyBorder="1" applyAlignment="1" applyProtection="1">
      <alignment horizontal="center"/>
      <protection locked="0"/>
    </xf>
    <xf numFmtId="172" fontId="1" fillId="0" borderId="1" xfId="0" applyNumberFormat="1" applyFont="1" applyFill="1" applyBorder="1" applyAlignment="1" applyProtection="1">
      <alignment horizontal="center"/>
      <protection locked="0"/>
    </xf>
    <xf numFmtId="172" fontId="1" fillId="0" borderId="2" xfId="0" applyNumberFormat="1" applyFont="1" applyBorder="1" applyAlignment="1" applyProtection="1">
      <alignment horizontal="center"/>
      <protection/>
    </xf>
    <xf numFmtId="174" fontId="1" fillId="0" borderId="21" xfId="15" applyNumberFormat="1" applyFont="1" applyFill="1" applyBorder="1" applyAlignment="1" applyProtection="1">
      <alignment horizontal="center"/>
      <protection locked="0"/>
    </xf>
    <xf numFmtId="174" fontId="1" fillId="0" borderId="2" xfId="15" applyNumberFormat="1" applyFont="1" applyBorder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center"/>
      <protection/>
    </xf>
    <xf numFmtId="174" fontId="1" fillId="0" borderId="1" xfId="0" applyNumberFormat="1" applyFont="1" applyBorder="1" applyAlignment="1" applyProtection="1">
      <alignment horizontal="center"/>
      <protection/>
    </xf>
    <xf numFmtId="3" fontId="1" fillId="0" borderId="21" xfId="0" applyNumberFormat="1" applyFont="1" applyBorder="1" applyAlignment="1" applyProtection="1">
      <alignment horizontal="center"/>
      <protection/>
    </xf>
    <xf numFmtId="3" fontId="1" fillId="0" borderId="2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/>
    </xf>
    <xf numFmtId="4" fontId="1" fillId="0" borderId="21" xfId="15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/>
      <protection/>
    </xf>
    <xf numFmtId="4" fontId="1" fillId="0" borderId="2" xfId="15" applyNumberFormat="1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vertical="center" textRotation="90"/>
      <protection/>
    </xf>
    <xf numFmtId="3" fontId="1" fillId="2" borderId="3" xfId="0" applyNumberFormat="1" applyFont="1" applyFill="1" applyBorder="1" applyAlignment="1" applyProtection="1">
      <alignment horizontal="center"/>
      <protection/>
    </xf>
    <xf numFmtId="3" fontId="1" fillId="2" borderId="35" xfId="0" applyNumberFormat="1" applyFont="1" applyFill="1" applyBorder="1" applyAlignment="1" applyProtection="1">
      <alignment horizontal="center"/>
      <protection/>
    </xf>
    <xf numFmtId="3" fontId="1" fillId="2" borderId="5" xfId="0" applyNumberFormat="1" applyFont="1" applyFill="1" applyBorder="1" applyAlignment="1" applyProtection="1">
      <alignment horizontal="center"/>
      <protection/>
    </xf>
    <xf numFmtId="3" fontId="1" fillId="2" borderId="36" xfId="0" applyNumberFormat="1" applyFont="1" applyFill="1" applyBorder="1" applyAlignment="1" applyProtection="1">
      <alignment horizontal="center"/>
      <protection/>
    </xf>
    <xf numFmtId="4" fontId="1" fillId="2" borderId="37" xfId="15" applyNumberFormat="1" applyFont="1" applyFill="1" applyBorder="1" applyAlignment="1" applyProtection="1">
      <alignment horizontal="center"/>
      <protection/>
    </xf>
    <xf numFmtId="4" fontId="1" fillId="2" borderId="32" xfId="15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Border="1" applyAlignment="1" applyProtection="1">
      <alignment horizontal="center"/>
      <protection/>
    </xf>
    <xf numFmtId="3" fontId="1" fillId="0" borderId="38" xfId="0" applyNumberFormat="1" applyFont="1" applyBorder="1" applyAlignment="1" applyProtection="1">
      <alignment horizontal="center"/>
      <protection/>
    </xf>
    <xf numFmtId="3" fontId="1" fillId="0" borderId="20" xfId="0" applyNumberFormat="1" applyFont="1" applyBorder="1" applyAlignment="1" applyProtection="1">
      <alignment horizontal="center"/>
      <protection/>
    </xf>
    <xf numFmtId="3" fontId="1" fillId="0" borderId="39" xfId="0" applyNumberFormat="1" applyFont="1" applyBorder="1" applyAlignment="1" applyProtection="1">
      <alignment horizontal="center"/>
      <protection/>
    </xf>
    <xf numFmtId="3" fontId="1" fillId="0" borderId="23" xfId="0" applyNumberFormat="1" applyFont="1" applyBorder="1" applyAlignment="1" applyProtection="1">
      <alignment horizontal="center"/>
      <protection/>
    </xf>
    <xf numFmtId="3" fontId="1" fillId="0" borderId="40" xfId="0" applyNumberFormat="1" applyFont="1" applyBorder="1" applyAlignment="1" applyProtection="1">
      <alignment horizontal="center"/>
      <protection/>
    </xf>
    <xf numFmtId="3" fontId="1" fillId="0" borderId="29" xfId="0" applyNumberFormat="1" applyFont="1" applyBorder="1" applyAlignment="1" applyProtection="1">
      <alignment horizontal="center"/>
      <protection/>
    </xf>
    <xf numFmtId="3" fontId="1" fillId="0" borderId="41" xfId="0" applyNumberFormat="1" applyFont="1" applyBorder="1" applyAlignment="1" applyProtection="1">
      <alignment horizontal="center"/>
      <protection/>
    </xf>
    <xf numFmtId="3" fontId="1" fillId="0" borderId="21" xfId="0" applyNumberFormat="1" applyFont="1" applyBorder="1" applyAlignment="1" applyProtection="1">
      <alignment horizontal="center"/>
      <protection/>
    </xf>
    <xf numFmtId="4" fontId="1" fillId="0" borderId="17" xfId="15" applyNumberFormat="1" applyFont="1" applyBorder="1" applyAlignment="1" applyProtection="1">
      <alignment horizontal="center"/>
      <protection/>
    </xf>
    <xf numFmtId="4" fontId="1" fillId="0" borderId="20" xfId="15" applyNumberFormat="1" applyFont="1" applyBorder="1" applyAlignment="1" applyProtection="1">
      <alignment horizontal="center"/>
      <protection/>
    </xf>
    <xf numFmtId="4" fontId="1" fillId="0" borderId="23" xfId="15" applyNumberFormat="1" applyFont="1" applyBorder="1" applyAlignment="1" applyProtection="1">
      <alignment horizontal="center"/>
      <protection/>
    </xf>
    <xf numFmtId="4" fontId="1" fillId="0" borderId="29" xfId="15" applyNumberFormat="1" applyFont="1" applyBorder="1" applyAlignment="1" applyProtection="1">
      <alignment horizontal="center"/>
      <protection/>
    </xf>
    <xf numFmtId="3" fontId="1" fillId="0" borderId="3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" borderId="0" xfId="0" applyFont="1" applyFill="1" applyAlignment="1" applyProtection="1">
      <alignment vertical="center" wrapText="1"/>
      <protection/>
    </xf>
    <xf numFmtId="0" fontId="1" fillId="3" borderId="0" xfId="0" applyFont="1" applyFill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44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45" xfId="0" applyFont="1" applyBorder="1" applyAlignment="1" applyProtection="1">
      <alignment horizontal="left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47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center" wrapText="1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center" wrapText="1"/>
      <protection/>
    </xf>
    <xf numFmtId="0" fontId="1" fillId="0" borderId="48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left"/>
      <protection locked="0"/>
    </xf>
    <xf numFmtId="0" fontId="2" fillId="0" borderId="49" xfId="0" applyFont="1" applyFill="1" applyBorder="1" applyAlignment="1" applyProtection="1">
      <alignment horizontal="center"/>
      <protection locked="0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17" xfId="0" applyFont="1" applyBorder="1" applyAlignment="1" applyProtection="1">
      <alignment horizontal="center" vertical="center" textRotation="90"/>
      <protection/>
    </xf>
    <xf numFmtId="0" fontId="1" fillId="0" borderId="20" xfId="0" applyFont="1" applyBorder="1" applyAlignment="1" applyProtection="1">
      <alignment horizontal="center" vertical="center" textRotation="90"/>
      <protection/>
    </xf>
    <xf numFmtId="0" fontId="1" fillId="0" borderId="23" xfId="0" applyFont="1" applyBorder="1" applyAlignment="1" applyProtection="1">
      <alignment horizontal="center" vertical="center" textRotation="90"/>
      <protection/>
    </xf>
    <xf numFmtId="0" fontId="1" fillId="0" borderId="53" xfId="0" applyFont="1" applyBorder="1" applyAlignment="1" applyProtection="1">
      <alignment vertical="center" textRotation="90"/>
      <protection/>
    </xf>
    <xf numFmtId="0" fontId="1" fillId="0" borderId="54" xfId="0" applyFont="1" applyBorder="1" applyAlignment="1" applyProtection="1">
      <alignment vertical="center" textRotation="90"/>
      <protection/>
    </xf>
    <xf numFmtId="0" fontId="1" fillId="0" borderId="55" xfId="0" applyFont="1" applyBorder="1" applyAlignment="1" applyProtection="1">
      <alignment vertical="center" textRotation="90"/>
      <protection/>
    </xf>
    <xf numFmtId="0" fontId="1" fillId="0" borderId="56" xfId="0" applyFont="1" applyBorder="1" applyAlignment="1" applyProtection="1">
      <alignment horizontal="center" vertical="center" textRotation="90"/>
      <protection/>
    </xf>
    <xf numFmtId="0" fontId="1" fillId="0" borderId="34" xfId="0" applyFont="1" applyBorder="1" applyAlignment="1" applyProtection="1">
      <alignment horizontal="center" vertical="center" textRotation="90"/>
      <protection/>
    </xf>
    <xf numFmtId="0" fontId="1" fillId="0" borderId="57" xfId="0" applyFont="1" applyBorder="1" applyAlignment="1" applyProtection="1">
      <alignment horizontal="center" vertical="center" textRotation="90"/>
      <protection/>
    </xf>
    <xf numFmtId="0" fontId="1" fillId="0" borderId="58" xfId="0" applyFont="1" applyBorder="1" applyAlignment="1" applyProtection="1">
      <alignment horizontal="center" vertical="center" textRotation="90"/>
      <protection/>
    </xf>
    <xf numFmtId="0" fontId="1" fillId="0" borderId="48" xfId="0" applyFont="1" applyBorder="1" applyAlignment="1" applyProtection="1">
      <alignment horizontal="center" vertical="center" textRotation="90"/>
      <protection/>
    </xf>
    <xf numFmtId="0" fontId="1" fillId="0" borderId="59" xfId="0" applyFont="1" applyBorder="1" applyAlignment="1" applyProtection="1">
      <alignment horizontal="center" vertical="center" textRotation="90"/>
      <protection/>
    </xf>
    <xf numFmtId="0" fontId="1" fillId="0" borderId="60" xfId="0" applyFont="1" applyBorder="1" applyAlignment="1" applyProtection="1">
      <alignment vertical="center" textRotation="90"/>
      <protection/>
    </xf>
    <xf numFmtId="0" fontId="4" fillId="3" borderId="61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vertical="center" textRotation="90"/>
      <protection/>
    </xf>
    <xf numFmtId="0" fontId="1" fillId="0" borderId="57" xfId="0" applyFont="1" applyBorder="1" applyAlignment="1" applyProtection="1">
      <alignment vertical="center" textRotation="90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" fillId="3" borderId="0" xfId="0" applyFont="1" applyFill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ill>
        <patternFill>
          <bgColor rgb="FFFFFF99"/>
        </patternFill>
      </fill>
      <border/>
    </dxf>
    <dxf>
      <font>
        <strike val="0"/>
        <color rgb="FFFFFFFF"/>
      </font>
      <border/>
    </dxf>
    <dxf>
      <fill>
        <patternFill>
          <bgColor rgb="FFFFFF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FFFFFF"/>
      </font>
      <fill>
        <patternFill>
          <bgColor rgb="FFFF66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Weekly Worship Attendance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4"/>
          <c:w val="0.8172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OVERALL!$C$26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OVERALL!$C$27:$C$85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OVERALL!$D$26</c:f>
              <c:strCache>
                <c:ptCount val="1"/>
                <c:pt idx="0">
                  <c:v>Worship Attend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OVERALL!$D$27:$D$85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OVERALL!$E$26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OVERALL!$E$27:$E$85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axId val="19034308"/>
        <c:axId val="37091045"/>
      </c:lineChart>
      <c:catAx>
        <c:axId val="190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0.023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91045"/>
        <c:crosses val="autoZero"/>
        <c:auto val="1"/>
        <c:lblOffset val="100"/>
        <c:noMultiLvlLbl val="0"/>
      </c:catAx>
      <c:valAx>
        <c:axId val="3709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3430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233"/>
          <c:w val="0.12725"/>
          <c:h val="0.393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Weekly Giving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97"/>
          <c:w val="0.93425"/>
          <c:h val="0.876"/>
        </c:manualLayout>
      </c:layout>
      <c:lineChart>
        <c:grouping val="standard"/>
        <c:varyColors val="0"/>
        <c:ser>
          <c:idx val="1"/>
          <c:order val="0"/>
          <c:tx>
            <c:v>Giving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OVERALL!$F$27:$F$85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axId val="65383950"/>
        <c:axId val="51584639"/>
      </c:line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84639"/>
        <c:crosses val="autoZero"/>
        <c:auto val="1"/>
        <c:lblOffset val="100"/>
        <c:noMultiLvlLbl val="0"/>
      </c:catAx>
      <c:valAx>
        <c:axId val="51584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Money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8395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275"/>
          <c:y val="0.0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Monthly Average Worship Attendance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215"/>
          <c:w val="0.918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OVERALL!$Q$26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OVERALL!$Q$27:$Q$38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OVERALL!$R$26</c:f>
              <c:strCache>
                <c:ptCount val="1"/>
                <c:pt idx="0">
                  <c:v>Worship Attend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OVERALL!$R$27:$R$38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OVERALL!$S$26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OVERALL!$S$27:$S$38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1608568"/>
        <c:axId val="17606201"/>
      </c:line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06201"/>
        <c:crosses val="autoZero"/>
        <c:auto val="1"/>
        <c:lblOffset val="100"/>
        <c:noMultiLvlLbl val="0"/>
      </c:catAx>
      <c:valAx>
        <c:axId val="17606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0856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5"/>
          <c:y val="0.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Monthly Average Giving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5"/>
          <c:w val="0.95975"/>
          <c:h val="0.85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OVERALL!$T$27:$T$38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4238082"/>
        <c:axId val="16816147"/>
      </c:line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16147"/>
        <c:crosses val="autoZero"/>
        <c:auto val="1"/>
        <c:lblOffset val="100"/>
        <c:noMultiLvlLbl val="0"/>
      </c:catAx>
      <c:valAx>
        <c:axId val="16816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3808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875"/>
          <c:y val="0.0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FIT</a:t>
            </a:r>
          </a:p>
        </c:rich>
      </c:tx>
      <c:layout/>
      <c:spPr>
        <a:noFill/>
        <a:ln>
          <a:noFill/>
        </a:ln>
      </c:spPr>
    </c:title>
    <c:view3D>
      <c:rotX val="15"/>
      <c:rotY val="1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123"/>
          <c:w val="0.9945"/>
          <c:h val="0.83025"/>
        </c:manualLayout>
      </c:layout>
      <c:line3DChart>
        <c:grouping val="standard"/>
        <c:varyColors val="0"/>
        <c:ser>
          <c:idx val="0"/>
          <c:order val="0"/>
          <c:tx>
            <c:strRef>
              <c:f>Commitments!$B$3:$C$3</c:f>
              <c:strCache>
                <c:ptCount val="1"/>
                <c:pt idx="0">
                  <c:v>Physically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Commitments!$D$2:$O$2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Commitments!$D$3:$O$3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Commitments!$B$4:$C$4</c:f>
              <c:strCache>
                <c:ptCount val="1"/>
                <c:pt idx="0">
                  <c:v>Intellectually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Commitments!$D$2:$O$2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Commitments!$D$4:$O$4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Commitments!$B$5:$C$5</c:f>
              <c:strCache>
                <c:ptCount val="1"/>
                <c:pt idx="0">
                  <c:v>Relationally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Commitments!$D$2:$O$2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Commitments!$D$5:$O$5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Commitments!$B$6:$C$6</c:f>
              <c:strCache>
                <c:ptCount val="1"/>
                <c:pt idx="0">
                  <c:v>Spiritually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Commitments!$D$2:$O$2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Commitments!$D$6:$O$6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127596"/>
        <c:axId val="19930637"/>
        <c:axId val="45158006"/>
      </c:line3DChart>
      <c:catAx>
        <c:axId val="1712759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9930637"/>
        <c:crosses val="autoZero"/>
        <c:auto val="1"/>
        <c:lblOffset val="100"/>
        <c:noMultiLvlLbl val="0"/>
      </c:catAx>
      <c:valAx>
        <c:axId val="19930637"/>
        <c:scaling>
          <c:orientation val="minMax"/>
          <c:min val="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27596"/>
        <c:crossesAt val="1"/>
        <c:crossBetween val="between"/>
        <c:dispUnits/>
        <c:majorUnit val="1"/>
      </c:valAx>
      <c:ser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3063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40175"/>
        </c:manualLayout>
      </c:layout>
      <c:overlay val="0"/>
    </c:legend>
    <c:floor>
      <c:spPr>
        <a:solidFill>
          <a:srgbClr val="C0C0C0"/>
        </a:solidFill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F2F291"/>
            </a:gs>
          </a:gsLst>
          <a:lin ang="5400000" scaled="1"/>
        </a:gradFill>
        <a:ln w="12700">
          <a:solidFill/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F2F291"/>
            </a:gs>
          </a:gsLst>
          <a:lin ang="5400000" scaled="1"/>
        </a:gra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FAITHFUL</a:t>
            </a:r>
          </a:p>
        </c:rich>
      </c:tx>
      <c:layout/>
      <c:spPr>
        <a:noFill/>
        <a:ln>
          <a:noFill/>
        </a:ln>
      </c:spPr>
    </c:title>
    <c:view3D>
      <c:rotX val="15"/>
      <c:rotY val="1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.081"/>
          <c:w val="1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Commitments!$B$7:$C$7</c:f>
              <c:strCache>
                <c:ptCount val="1"/>
                <c:pt idx="0">
                  <c:v>Marriage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Commitments!$D$2:$O$2</c:f>
              <c:strCache/>
            </c:strRef>
          </c:cat>
          <c:val>
            <c:numRef>
              <c:f>Commitments!$D$7:$O$7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Commitments!$B$8:$C$8</c:f>
              <c:strCache>
                <c:ptCount val="1"/>
                <c:pt idx="0">
                  <c:v>Parenting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Commitments!$D$2:$O$2</c:f>
              <c:strCache/>
            </c:strRef>
          </c:cat>
          <c:val>
            <c:numRef>
              <c:f>Commitments!$D$8:$O$8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Commitments!$B$9:$C$9</c:f>
              <c:strCache>
                <c:ptCount val="1"/>
                <c:pt idx="0">
                  <c:v>Ministry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Commitments!$D$2:$O$2</c:f>
              <c:strCache/>
            </c:strRef>
          </c:cat>
          <c:val>
            <c:numRef>
              <c:f>Commitments!$D$9:$O$9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Commitments!$B$10:$C$10</c:f>
              <c:strCache>
                <c:ptCount val="1"/>
                <c:pt idx="0">
                  <c:v>Finances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Commitments!$D$2:$O$2</c:f>
              <c:strCache/>
            </c:strRef>
          </c:cat>
          <c:val>
            <c:numRef>
              <c:f>Commitments!$D$10:$O$10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768871"/>
        <c:axId val="33919840"/>
        <c:axId val="36843105"/>
      </c:line3DChart>
      <c:catAx>
        <c:axId val="376887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919840"/>
        <c:crosses val="autoZero"/>
        <c:auto val="1"/>
        <c:lblOffset val="100"/>
        <c:noMultiLvlLbl val="0"/>
      </c:catAx>
      <c:valAx>
        <c:axId val="33919840"/>
        <c:scaling>
          <c:orientation val="minMax"/>
          <c:min val="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8871"/>
        <c:crossesAt val="1"/>
        <c:crossBetween val="between"/>
        <c:dispUnits/>
        <c:majorUnit val="1"/>
      </c:valAx>
      <c:serAx>
        <c:axId val="3684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9198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75"/>
          <c:y val="0.3835"/>
        </c:manualLayout>
      </c:layout>
      <c:overlay val="0"/>
    </c:legend>
    <c:floor>
      <c:spPr>
        <a:solidFill>
          <a:srgbClr val="C0C0C0"/>
        </a:solidFill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F2F291"/>
            </a:gs>
          </a:gsLst>
          <a:lin ang="5400000" scaled="1"/>
        </a:gradFill>
        <a:ln w="12700">
          <a:solidFill/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F2F291"/>
            </a:gs>
          </a:gsLst>
          <a:lin ang="5400000" scaled="1"/>
        </a:gra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FRUITFUL</a:t>
            </a:r>
          </a:p>
        </c:rich>
      </c:tx>
      <c:layout/>
      <c:spPr>
        <a:noFill/>
        <a:ln>
          <a:noFill/>
        </a:ln>
      </c:spPr>
    </c:title>
    <c:view3D>
      <c:rotX val="15"/>
      <c:rotY val="10"/>
      <c:depthPercent val="100"/>
      <c:rAngAx val="0"/>
      <c:perspective val="0"/>
    </c:view3D>
    <c:plotArea>
      <c:layout>
        <c:manualLayout>
          <c:xMode val="edge"/>
          <c:yMode val="edge"/>
          <c:x val="0.0045"/>
          <c:y val="0.138"/>
          <c:w val="0.99425"/>
          <c:h val="0.82725"/>
        </c:manualLayout>
      </c:layout>
      <c:line3DChart>
        <c:grouping val="standard"/>
        <c:varyColors val="0"/>
        <c:ser>
          <c:idx val="0"/>
          <c:order val="0"/>
          <c:tx>
            <c:strRef>
              <c:f>Commitments!$B$11:$C$11</c:f>
              <c:strCache>
                <c:ptCount val="1"/>
                <c:pt idx="0">
                  <c:v>The Lost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Commitments!$D$2:$O$2</c:f>
              <c:strCache/>
            </c:strRef>
          </c:cat>
          <c:val>
            <c:numRef>
              <c:f>Commitments!$D$11:$O$11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Commitments!$B$12:$C$12</c:f>
              <c:strCache>
                <c:ptCount val="1"/>
                <c:pt idx="0">
                  <c:v>Other Believers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Commitments!$D$2:$O$2</c:f>
              <c:strCache/>
            </c:strRef>
          </c:cat>
          <c:val>
            <c:numRef>
              <c:f>Commitments!$D$12:$O$12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3152490"/>
        <c:axId val="31501499"/>
        <c:axId val="15078036"/>
      </c:line3DChart>
      <c:catAx>
        <c:axId val="63152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501499"/>
        <c:crosses val="autoZero"/>
        <c:auto val="1"/>
        <c:lblOffset val="100"/>
        <c:noMultiLvlLbl val="0"/>
      </c:catAx>
      <c:valAx>
        <c:axId val="31501499"/>
        <c:scaling>
          <c:orientation val="minMax"/>
          <c:min val="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152490"/>
        <c:crossesAt val="1"/>
        <c:crossBetween val="between"/>
        <c:dispUnits/>
        <c:majorUnit val="1"/>
      </c:valAx>
      <c:ser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0149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4875"/>
        </c:manualLayout>
      </c:layout>
      <c:overlay val="0"/>
    </c:legend>
    <c:floor>
      <c:spPr>
        <a:solidFill>
          <a:srgbClr val="C0C0C0"/>
        </a:solidFill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F2F291"/>
            </a:gs>
          </a:gsLst>
          <a:lin ang="5400000" scaled="1"/>
        </a:gradFill>
        <a:ln w="12700">
          <a:solidFill/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F2F291"/>
            </a:gs>
          </a:gsLst>
          <a:lin ang="5400000" scaled="1"/>
        </a:gra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133350</xdr:rowOff>
    </xdr:from>
    <xdr:to>
      <xdr:col>14</xdr:col>
      <xdr:colOff>0</xdr:colOff>
      <xdr:row>23</xdr:row>
      <xdr:rowOff>76200</xdr:rowOff>
    </xdr:to>
    <xdr:graphicFrame>
      <xdr:nvGraphicFramePr>
        <xdr:cNvPr id="1" name="Chart 3"/>
        <xdr:cNvGraphicFramePr/>
      </xdr:nvGraphicFramePr>
      <xdr:xfrm>
        <a:off x="323850" y="1990725"/>
        <a:ext cx="6743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7</xdr:row>
      <xdr:rowOff>123825</xdr:rowOff>
    </xdr:from>
    <xdr:to>
      <xdr:col>27</xdr:col>
      <xdr:colOff>409575</xdr:colOff>
      <xdr:row>23</xdr:row>
      <xdr:rowOff>57150</xdr:rowOff>
    </xdr:to>
    <xdr:graphicFrame>
      <xdr:nvGraphicFramePr>
        <xdr:cNvPr id="2" name="Chart 4"/>
        <xdr:cNvGraphicFramePr/>
      </xdr:nvGraphicFramePr>
      <xdr:xfrm>
        <a:off x="7210425" y="1981200"/>
        <a:ext cx="65722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9525</xdr:colOff>
      <xdr:row>38</xdr:row>
      <xdr:rowOff>180975</xdr:rowOff>
    </xdr:from>
    <xdr:to>
      <xdr:col>28</xdr:col>
      <xdr:colOff>0</xdr:colOff>
      <xdr:row>59</xdr:row>
      <xdr:rowOff>19050</xdr:rowOff>
    </xdr:to>
    <xdr:graphicFrame>
      <xdr:nvGraphicFramePr>
        <xdr:cNvPr id="3" name="Chart 5"/>
        <xdr:cNvGraphicFramePr/>
      </xdr:nvGraphicFramePr>
      <xdr:xfrm>
        <a:off x="7286625" y="8867775"/>
        <a:ext cx="65722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</xdr:colOff>
      <xdr:row>60</xdr:row>
      <xdr:rowOff>9525</xdr:rowOff>
    </xdr:from>
    <xdr:to>
      <xdr:col>28</xdr:col>
      <xdr:colOff>0</xdr:colOff>
      <xdr:row>83</xdr:row>
      <xdr:rowOff>161925</xdr:rowOff>
    </xdr:to>
    <xdr:graphicFrame>
      <xdr:nvGraphicFramePr>
        <xdr:cNvPr id="4" name="Chart 6"/>
        <xdr:cNvGraphicFramePr/>
      </xdr:nvGraphicFramePr>
      <xdr:xfrm>
        <a:off x="7296150" y="12982575"/>
        <a:ext cx="6562725" cy="461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15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2371725"/>
        <a:ext cx="65722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15</xdr:col>
      <xdr:colOff>9525</xdr:colOff>
      <xdr:row>37</xdr:row>
      <xdr:rowOff>0</xdr:rowOff>
    </xdr:to>
    <xdr:graphicFrame>
      <xdr:nvGraphicFramePr>
        <xdr:cNvPr id="2" name="Chart 6"/>
        <xdr:cNvGraphicFramePr/>
      </xdr:nvGraphicFramePr>
      <xdr:xfrm>
        <a:off x="0" y="4486275"/>
        <a:ext cx="65817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142875</xdr:rowOff>
    </xdr:from>
    <xdr:to>
      <xdr:col>15</xdr:col>
      <xdr:colOff>19050</xdr:colOff>
      <xdr:row>49</xdr:row>
      <xdr:rowOff>38100</xdr:rowOff>
    </xdr:to>
    <xdr:graphicFrame>
      <xdr:nvGraphicFramePr>
        <xdr:cNvPr id="3" name="Chart 7"/>
        <xdr:cNvGraphicFramePr/>
      </xdr:nvGraphicFramePr>
      <xdr:xfrm>
        <a:off x="0" y="6391275"/>
        <a:ext cx="659130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6"/>
  <sheetViews>
    <sheetView tabSelected="1" workbookViewId="0" topLeftCell="A1">
      <selection activeCell="B3" sqref="B3:K3"/>
    </sheetView>
  </sheetViews>
  <sheetFormatPr defaultColWidth="9.140625" defaultRowHeight="12.75"/>
  <cols>
    <col min="1" max="1" width="5.00390625" style="1" customWidth="1"/>
    <col min="2" max="2" width="8.140625" style="1" customWidth="1"/>
    <col min="3" max="16384" width="9.140625" style="1" customWidth="1"/>
  </cols>
  <sheetData>
    <row r="1" spans="1:8" ht="15.75">
      <c r="A1" s="146" t="s">
        <v>91</v>
      </c>
      <c r="B1" s="146"/>
      <c r="C1" s="146"/>
      <c r="D1" s="146"/>
      <c r="E1" s="146"/>
      <c r="F1" s="146"/>
      <c r="G1" s="146"/>
      <c r="H1" s="146"/>
    </row>
    <row r="2" ht="9.75" customHeight="1"/>
    <row r="3" spans="1:11" ht="35.25" customHeight="1">
      <c r="A3" s="99" t="s">
        <v>41</v>
      </c>
      <c r="B3" s="149" t="s">
        <v>103</v>
      </c>
      <c r="C3" s="149"/>
      <c r="D3" s="149"/>
      <c r="E3" s="149"/>
      <c r="F3" s="149"/>
      <c r="G3" s="149"/>
      <c r="H3" s="149"/>
      <c r="I3" s="149"/>
      <c r="J3" s="149"/>
      <c r="K3" s="149"/>
    </row>
    <row r="4" ht="9.75" customHeight="1">
      <c r="A4" s="100"/>
    </row>
    <row r="5" spans="1:11" ht="35.25" customHeight="1">
      <c r="A5" s="99" t="s">
        <v>42</v>
      </c>
      <c r="B5" s="150" t="s">
        <v>100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1:11" ht="9.7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34.5" customHeight="1">
      <c r="A7" s="99" t="s">
        <v>43</v>
      </c>
      <c r="B7" s="217" t="s">
        <v>101</v>
      </c>
      <c r="C7" s="217"/>
      <c r="D7" s="217"/>
      <c r="E7" s="217"/>
      <c r="F7" s="217"/>
      <c r="G7" s="217"/>
      <c r="H7" s="217"/>
      <c r="I7" s="217"/>
      <c r="J7" s="217"/>
      <c r="K7" s="217"/>
    </row>
    <row r="8" ht="9.75" customHeight="1">
      <c r="A8" s="100"/>
    </row>
    <row r="9" spans="1:11" ht="42" customHeight="1">
      <c r="A9" s="100" t="s">
        <v>46</v>
      </c>
      <c r="B9" s="148" t="s">
        <v>49</v>
      </c>
      <c r="C9" s="148"/>
      <c r="D9" s="148"/>
      <c r="E9" s="148"/>
      <c r="F9" s="148"/>
      <c r="G9" s="148"/>
      <c r="H9" s="148"/>
      <c r="I9" s="148"/>
      <c r="J9" s="148"/>
      <c r="K9" s="148"/>
    </row>
    <row r="10" ht="9.75" customHeight="1">
      <c r="A10" s="100"/>
    </row>
    <row r="11" spans="1:11" ht="34.5" customHeight="1">
      <c r="A11" s="100" t="s">
        <v>47</v>
      </c>
      <c r="B11" s="148" t="s">
        <v>90</v>
      </c>
      <c r="C11" s="148"/>
      <c r="D11" s="148"/>
      <c r="E11" s="148"/>
      <c r="F11" s="148"/>
      <c r="G11" s="148"/>
      <c r="H11" s="148"/>
      <c r="I11" s="148"/>
      <c r="J11" s="148"/>
      <c r="K11" s="148"/>
    </row>
    <row r="12" ht="9.75" customHeight="1">
      <c r="A12" s="100"/>
    </row>
    <row r="13" spans="1:11" ht="50.25" customHeight="1">
      <c r="A13" s="100" t="s">
        <v>48</v>
      </c>
      <c r="B13" s="148" t="s">
        <v>86</v>
      </c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ht="9.75" customHeight="1">
      <c r="A14" s="102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24.75" customHeight="1">
      <c r="A15" s="99" t="s">
        <v>50</v>
      </c>
      <c r="B15" s="149" t="s">
        <v>102</v>
      </c>
      <c r="C15" s="149"/>
      <c r="D15" s="149"/>
      <c r="E15" s="149"/>
      <c r="F15" s="149"/>
      <c r="G15" s="149"/>
      <c r="H15" s="149"/>
      <c r="I15" s="149"/>
      <c r="J15" s="149"/>
      <c r="K15" s="149"/>
    </row>
    <row r="16" ht="9.75" customHeight="1">
      <c r="A16" s="100"/>
    </row>
    <row r="17" spans="1:11" ht="37.5" customHeight="1">
      <c r="A17" s="100" t="s">
        <v>52</v>
      </c>
      <c r="B17" s="148" t="s">
        <v>89</v>
      </c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3" ht="15">
      <c r="A18" s="5"/>
      <c r="C18" s="103" t="s">
        <v>92</v>
      </c>
    </row>
    <row r="19" spans="1:3" ht="15">
      <c r="A19" s="5"/>
      <c r="C19" s="103" t="s">
        <v>93</v>
      </c>
    </row>
    <row r="20" spans="1:3" ht="15">
      <c r="A20" s="5"/>
      <c r="C20" s="103" t="s">
        <v>94</v>
      </c>
    </row>
    <row r="21" spans="1:3" ht="15">
      <c r="A21" s="5"/>
      <c r="C21" s="103" t="s">
        <v>95</v>
      </c>
    </row>
    <row r="22" spans="1:3" ht="15">
      <c r="A22" s="5"/>
      <c r="C22" s="103" t="s">
        <v>96</v>
      </c>
    </row>
    <row r="23" ht="9.75" customHeight="1">
      <c r="A23" s="5"/>
    </row>
    <row r="24" spans="1:11" ht="51" customHeight="1">
      <c r="A24" s="100" t="s">
        <v>87</v>
      </c>
      <c r="B24" s="147" t="s">
        <v>97</v>
      </c>
      <c r="C24" s="148"/>
      <c r="D24" s="148"/>
      <c r="E24" s="148"/>
      <c r="F24" s="148"/>
      <c r="G24" s="148"/>
      <c r="H24" s="148"/>
      <c r="I24" s="148"/>
      <c r="J24" s="148"/>
      <c r="K24" s="148"/>
    </row>
    <row r="25" ht="9.75" customHeight="1">
      <c r="A25" s="5"/>
    </row>
    <row r="26" spans="1:2" ht="15">
      <c r="A26" s="5" t="s">
        <v>88</v>
      </c>
      <c r="B26" s="1" t="s">
        <v>51</v>
      </c>
    </row>
  </sheetData>
  <sheetProtection sheet="1" objects="1" scenarios="1"/>
  <mergeCells count="10">
    <mergeCell ref="A1:H1"/>
    <mergeCell ref="B24:K24"/>
    <mergeCell ref="B13:K13"/>
    <mergeCell ref="B17:K17"/>
    <mergeCell ref="B15:K15"/>
    <mergeCell ref="B3:K3"/>
    <mergeCell ref="B7:K7"/>
    <mergeCell ref="B9:K9"/>
    <mergeCell ref="B11:K11"/>
    <mergeCell ref="B5:K5"/>
  </mergeCells>
  <printOptions/>
  <pageMargins left="0.75" right="0.75" top="1" bottom="0.5" header="0.5" footer="0.5"/>
  <pageSetup fitToHeight="1" fitToWidth="1"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" customWidth="1"/>
    <col min="2" max="3" width="8.7109375" style="1" customWidth="1"/>
    <col min="4" max="4" width="7.140625" style="1" customWidth="1"/>
    <col min="5" max="5" width="12.8515625" style="1" customWidth="1"/>
    <col min="6" max="10" width="6.7109375" style="1" customWidth="1"/>
    <col min="11" max="11" width="5.140625" style="1" customWidth="1"/>
    <col min="12" max="13" width="7.28125" style="1" customWidth="1"/>
    <col min="14" max="16384" width="9.140625" style="1" customWidth="1"/>
  </cols>
  <sheetData>
    <row r="1" spans="2:22" s="2" customFormat="1" ht="18">
      <c r="B1" s="9"/>
      <c r="C1" s="28" t="s">
        <v>38</v>
      </c>
      <c r="D1" s="193">
        <f>JAN!D1</f>
      </c>
      <c r="E1" s="193"/>
      <c r="F1" s="193"/>
      <c r="G1" s="193"/>
      <c r="H1" s="193"/>
      <c r="I1" s="193"/>
      <c r="J1" s="9" t="s">
        <v>39</v>
      </c>
      <c r="K1" s="9"/>
      <c r="L1" s="9"/>
      <c r="M1" s="9"/>
      <c r="V1" s="68" t="s">
        <v>72</v>
      </c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98" t="s">
        <v>0</v>
      </c>
      <c r="B3" s="192">
        <f>JAN!C3</f>
      </c>
      <c r="C3" s="192"/>
      <c r="D3" s="192"/>
      <c r="E3" s="10"/>
      <c r="F3" s="8"/>
      <c r="I3" s="12" t="s">
        <v>1</v>
      </c>
      <c r="J3" s="13" t="s">
        <v>31</v>
      </c>
      <c r="K3" s="8"/>
      <c r="L3" s="8"/>
      <c r="M3" s="23">
        <f>JAN!M3</f>
        <v>2018</v>
      </c>
    </row>
    <row r="4" spans="1:1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3" customFormat="1" ht="30.75" customHeight="1">
      <c r="A5" s="69" t="s">
        <v>2</v>
      </c>
      <c r="B5" s="69">
        <f>JAN!B5</f>
      </c>
      <c r="C5" s="69" t="str">
        <f>JAN!C5</f>
        <v>Worship Attend</v>
      </c>
      <c r="D5" s="69">
        <f>JAN!D5</f>
      </c>
      <c r="E5" s="69" t="str">
        <f>JAN!E5</f>
        <v>Giving</v>
      </c>
      <c r="F5" s="69">
        <f>JAN!F5</f>
      </c>
      <c r="G5" s="69">
        <f>JAN!G5</f>
      </c>
      <c r="H5" s="69" t="str">
        <f>JAN!H5</f>
        <v>SG or Other</v>
      </c>
      <c r="I5" s="69">
        <f>JAN!I5</f>
      </c>
      <c r="J5" s="14" t="str">
        <f>JAN!J5</f>
        <v>Conversions</v>
      </c>
      <c r="K5" s="14" t="str">
        <f>JAN!K5</f>
        <v>Bapt isms</v>
      </c>
      <c r="L5" s="72" t="str">
        <f>JAN!L5</f>
        <v>Growth decisions</v>
      </c>
      <c r="M5" s="72" t="s">
        <v>84</v>
      </c>
    </row>
    <row r="6" spans="1:13" ht="15">
      <c r="A6" s="15">
        <v>1</v>
      </c>
      <c r="B6" s="113">
        <f>IF($B$5="",0,IF(SUM(C6:D6)=0,"",SUM(C6:D6)))</f>
        <v>0</v>
      </c>
      <c r="C6" s="114">
        <f>IF($C$5="",0,"")</f>
      </c>
      <c r="D6" s="115"/>
      <c r="E6" s="117"/>
      <c r="F6" s="115"/>
      <c r="G6" s="115"/>
      <c r="H6" s="115"/>
      <c r="I6" s="115"/>
      <c r="J6" s="24"/>
      <c r="K6" s="24"/>
      <c r="L6" s="24"/>
      <c r="M6" s="24"/>
    </row>
    <row r="7" spans="1:13" ht="15">
      <c r="A7" s="15">
        <v>2</v>
      </c>
      <c r="B7" s="113">
        <f>IF($B$5="",0,IF(SUM(C7:D7)=0,"",SUM(C7:D7)))</f>
        <v>0</v>
      </c>
      <c r="C7" s="114">
        <f>IF($C$5="",0,"")</f>
      </c>
      <c r="D7" s="115"/>
      <c r="E7" s="117"/>
      <c r="F7" s="115"/>
      <c r="G7" s="115"/>
      <c r="H7" s="115"/>
      <c r="I7" s="115"/>
      <c r="J7" s="24"/>
      <c r="K7" s="24"/>
      <c r="L7" s="24"/>
      <c r="M7" s="24"/>
    </row>
    <row r="8" spans="1:13" ht="15">
      <c r="A8" s="15">
        <v>3</v>
      </c>
      <c r="B8" s="113">
        <f>IF($B$5="",0,IF(SUM(C8:D8)=0,"",SUM(C8:D8)))</f>
        <v>0</v>
      </c>
      <c r="C8" s="114">
        <f>IF($C$5="",0,"")</f>
      </c>
      <c r="D8" s="115"/>
      <c r="E8" s="117"/>
      <c r="F8" s="115"/>
      <c r="G8" s="115"/>
      <c r="H8" s="115"/>
      <c r="I8" s="115"/>
      <c r="J8" s="24"/>
      <c r="K8" s="24"/>
      <c r="L8" s="24"/>
      <c r="M8" s="24"/>
    </row>
    <row r="9" spans="1:13" ht="15">
      <c r="A9" s="15">
        <v>4</v>
      </c>
      <c r="B9" s="113">
        <f>IF($B$5="",0,IF(SUM(C9:D9)=0,"",SUM(C9:D9)))</f>
        <v>0</v>
      </c>
      <c r="C9" s="114">
        <f>IF($C$5="",0,"")</f>
      </c>
      <c r="D9" s="115"/>
      <c r="E9" s="117"/>
      <c r="F9" s="115"/>
      <c r="G9" s="115"/>
      <c r="H9" s="115"/>
      <c r="I9" s="115"/>
      <c r="J9" s="24"/>
      <c r="K9" s="24"/>
      <c r="L9" s="24"/>
      <c r="M9" s="24"/>
    </row>
    <row r="10" spans="1:13" ht="15.75" thickBot="1">
      <c r="A10" s="15">
        <v>5</v>
      </c>
      <c r="B10" s="113">
        <f>IF($B$5="",0,IF(SUM(C10:D10)=0,"",SUM(C10:D10)))</f>
        <v>0</v>
      </c>
      <c r="C10" s="114">
        <f>IF($C$5="",0,"")</f>
      </c>
      <c r="D10" s="115"/>
      <c r="E10" s="117"/>
      <c r="F10" s="115"/>
      <c r="G10" s="115"/>
      <c r="H10" s="115"/>
      <c r="I10" s="115"/>
      <c r="J10" s="24"/>
      <c r="K10" s="24"/>
      <c r="L10" s="24"/>
      <c r="M10" s="24"/>
    </row>
    <row r="11" spans="1:14" ht="15.75" thickBot="1">
      <c r="A11" s="17" t="s">
        <v>6</v>
      </c>
      <c r="B11" s="70">
        <f>IF(SUM(B6:B10)=0,"",SUM(B6:B10))</f>
      </c>
      <c r="C11" s="70">
        <f aca="true" t="shared" si="0" ref="C11:I11">IF(SUM(C6:C10)=0,"",SUM(C6:C10))</f>
      </c>
      <c r="D11" s="70">
        <f t="shared" si="0"/>
      </c>
      <c r="E11" s="119">
        <f t="shared" si="0"/>
      </c>
      <c r="F11" s="70">
        <f t="shared" si="0"/>
      </c>
      <c r="G11" s="70">
        <f t="shared" si="0"/>
      </c>
      <c r="H11" s="70">
        <f t="shared" si="0"/>
      </c>
      <c r="I11" s="70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4"/>
    </row>
    <row r="12" spans="1:14" ht="15.75" thickBot="1">
      <c r="A12" s="19" t="s">
        <v>78</v>
      </c>
      <c r="B12" s="70">
        <f>IF(B11="","",SUM(B6:B10)/COUNTIF(B6:B10,"&gt;0"))</f>
      </c>
      <c r="C12" s="70">
        <f aca="true" t="shared" si="1" ref="C12:I12">IF(C11="","",SUM(C6:C10)/COUNTIF(C6:C10,"&gt;0"))</f>
      </c>
      <c r="D12" s="70">
        <f t="shared" si="1"/>
      </c>
      <c r="E12" s="119">
        <f t="shared" si="1"/>
      </c>
      <c r="F12" s="70">
        <f t="shared" si="1"/>
      </c>
      <c r="G12" s="70">
        <f t="shared" si="1"/>
      </c>
      <c r="H12" s="70">
        <f t="shared" si="1"/>
      </c>
      <c r="I12" s="70">
        <f t="shared" si="1"/>
      </c>
      <c r="J12" s="20"/>
      <c r="K12" s="20"/>
      <c r="L12" s="20"/>
      <c r="M12" s="21"/>
      <c r="N12" s="5"/>
    </row>
    <row r="13" spans="1:14" ht="11.25" customHeight="1">
      <c r="A13" s="21"/>
      <c r="B13" s="21"/>
      <c r="C13" s="21"/>
      <c r="D13" s="21"/>
      <c r="E13" s="6"/>
      <c r="F13" s="6"/>
      <c r="G13" s="21"/>
      <c r="H13" s="21"/>
      <c r="I13" s="21"/>
      <c r="J13" s="21"/>
      <c r="K13" s="21"/>
      <c r="L13" s="21"/>
      <c r="M13" s="21"/>
      <c r="N13" s="4"/>
    </row>
    <row r="14" spans="1:15" s="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0" t="s">
        <v>53</v>
      </c>
    </row>
    <row r="15" spans="1:15" s="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" t="s">
        <v>71</v>
      </c>
    </row>
    <row r="16" spans="1:13" s="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84" t="s">
        <v>54</v>
      </c>
      <c r="P17" s="184"/>
      <c r="Q17" s="184"/>
      <c r="R17" s="186" t="s">
        <v>55</v>
      </c>
      <c r="S17" s="188" t="s">
        <v>56</v>
      </c>
      <c r="T17" s="190" t="s">
        <v>57</v>
      </c>
    </row>
    <row r="18" spans="1:20" s="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85"/>
      <c r="P18" s="185"/>
      <c r="Q18" s="185"/>
      <c r="R18" s="187"/>
      <c r="S18" s="189"/>
      <c r="T18" s="191"/>
    </row>
    <row r="19" spans="1:21" s="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75" t="s">
        <v>58</v>
      </c>
      <c r="P19" s="177" t="s">
        <v>59</v>
      </c>
      <c r="Q19" s="194"/>
      <c r="R19" s="51"/>
      <c r="S19" s="52"/>
      <c r="T19" s="53"/>
      <c r="U19" s="60">
        <f>IF(R19="x",1,IF(S19="x",2,IF(T19="X",3,"")))</f>
      </c>
    </row>
    <row r="20" spans="1:21" s="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81"/>
      <c r="P20" s="182" t="s">
        <v>60</v>
      </c>
      <c r="Q20" s="196"/>
      <c r="R20" s="54"/>
      <c r="S20" s="55"/>
      <c r="T20" s="56"/>
      <c r="U20" s="60">
        <f aca="true" t="shared" si="2" ref="U20:U28">IF(R20="x",1,IF(S20="x",2,IF(T20="X",3,"")))</f>
      </c>
    </row>
    <row r="21" spans="1:21" s="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81"/>
      <c r="P21" s="182" t="s">
        <v>61</v>
      </c>
      <c r="Q21" s="196"/>
      <c r="R21" s="54"/>
      <c r="S21" s="55"/>
      <c r="T21" s="56"/>
      <c r="U21" s="60">
        <f t="shared" si="2"/>
      </c>
    </row>
    <row r="22" spans="1:21" s="7" customFormat="1" ht="16.5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76"/>
      <c r="P22" s="179" t="s">
        <v>62</v>
      </c>
      <c r="Q22" s="195"/>
      <c r="R22" s="61"/>
      <c r="S22" s="62"/>
      <c r="T22" s="63"/>
      <c r="U22" s="60">
        <f t="shared" si="2"/>
      </c>
    </row>
    <row r="23" spans="1:21" s="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75" t="s">
        <v>63</v>
      </c>
      <c r="P23" s="177" t="s">
        <v>64</v>
      </c>
      <c r="Q23" s="194"/>
      <c r="R23" s="51"/>
      <c r="S23" s="52"/>
      <c r="T23" s="53"/>
      <c r="U23" s="60">
        <f t="shared" si="2"/>
      </c>
    </row>
    <row r="24" spans="1:21" s="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81"/>
      <c r="P24" s="182" t="s">
        <v>65</v>
      </c>
      <c r="Q24" s="196"/>
      <c r="R24" s="54"/>
      <c r="S24" s="55"/>
      <c r="T24" s="56"/>
      <c r="U24" s="60">
        <f t="shared" si="2"/>
      </c>
    </row>
    <row r="25" spans="1:21" s="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81"/>
      <c r="P25" s="182" t="s">
        <v>66</v>
      </c>
      <c r="Q25" s="196"/>
      <c r="R25" s="54"/>
      <c r="S25" s="55"/>
      <c r="T25" s="56"/>
      <c r="U25" s="60">
        <f t="shared" si="2"/>
      </c>
    </row>
    <row r="26" spans="1:21" s="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76"/>
      <c r="P26" s="179" t="s">
        <v>67</v>
      </c>
      <c r="Q26" s="195"/>
      <c r="R26" s="57"/>
      <c r="S26" s="58"/>
      <c r="T26" s="59"/>
      <c r="U26" s="60">
        <f t="shared" si="2"/>
      </c>
    </row>
    <row r="27" spans="1:21" s="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75" t="s">
        <v>68</v>
      </c>
      <c r="P27" s="177" t="s">
        <v>69</v>
      </c>
      <c r="Q27" s="194"/>
      <c r="R27" s="64"/>
      <c r="S27" s="65"/>
      <c r="T27" s="66"/>
      <c r="U27" s="60">
        <f t="shared" si="2"/>
      </c>
    </row>
    <row r="28" spans="1:21" s="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76"/>
      <c r="P28" s="179" t="s">
        <v>70</v>
      </c>
      <c r="Q28" s="195"/>
      <c r="R28" s="57"/>
      <c r="S28" s="58"/>
      <c r="T28" s="59"/>
      <c r="U28" s="60">
        <f t="shared" si="2"/>
      </c>
    </row>
    <row r="29" spans="1:13" s="7" customFormat="1" ht="15.75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" customFormat="1" ht="15.75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" customFormat="1" ht="15.75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.75">
      <c r="A47" s="168" t="s">
        <v>40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5.75">
      <c r="A48" s="25" t="s">
        <v>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ht="15.75">
      <c r="A49" s="25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 sheet="1" objects="1" scenarios="1"/>
  <mergeCells count="36">
    <mergeCell ref="B45:M45"/>
    <mergeCell ref="A41:M41"/>
    <mergeCell ref="B42:M42"/>
    <mergeCell ref="B43:M43"/>
    <mergeCell ref="B44:M44"/>
    <mergeCell ref="B3:D3"/>
    <mergeCell ref="D1:I1"/>
    <mergeCell ref="A36:M40"/>
    <mergeCell ref="A15:M21"/>
    <mergeCell ref="A23:M28"/>
    <mergeCell ref="A30:M34"/>
    <mergeCell ref="A14:M14"/>
    <mergeCell ref="A22:M22"/>
    <mergeCell ref="A29:M29"/>
    <mergeCell ref="A35:M35"/>
    <mergeCell ref="B49:M49"/>
    <mergeCell ref="B46:M46"/>
    <mergeCell ref="A47:M47"/>
    <mergeCell ref="B48:M48"/>
    <mergeCell ref="O17:Q18"/>
    <mergeCell ref="R17:R18"/>
    <mergeCell ref="S17:S18"/>
    <mergeCell ref="T17:T18"/>
    <mergeCell ref="O19:O22"/>
    <mergeCell ref="P19:Q19"/>
    <mergeCell ref="P20:Q20"/>
    <mergeCell ref="P21:Q21"/>
    <mergeCell ref="P22:Q22"/>
    <mergeCell ref="O27:O28"/>
    <mergeCell ref="P27:Q27"/>
    <mergeCell ref="P28:Q28"/>
    <mergeCell ref="O23:O26"/>
    <mergeCell ref="P23:Q23"/>
    <mergeCell ref="P24:Q24"/>
    <mergeCell ref="P25:Q25"/>
    <mergeCell ref="P26:Q26"/>
  </mergeCells>
  <conditionalFormatting sqref="R19:T28">
    <cfRule type="cellIs" priority="1" dxfId="0" operator="equal" stopIfTrue="1">
      <formula>$U19</formula>
    </cfRule>
  </conditionalFormatting>
  <conditionalFormatting sqref="B48:M49 A15:M21 A23:M28 A30:M34 A36:M40 B42:M46 D6:M10">
    <cfRule type="cellIs" priority="2" dxfId="0" operator="equal" stopIfTrue="1">
      <formula>""</formula>
    </cfRule>
  </conditionalFormatting>
  <conditionalFormatting sqref="C6:C10">
    <cfRule type="cellIs" priority="3" dxfId="0" operator="equal" stopIfTrue="1">
      <formula>""</formula>
    </cfRule>
    <cfRule type="cellIs" priority="4" dxfId="3" operator="equal" stopIfTrue="1">
      <formula>0</formula>
    </cfRule>
  </conditionalFormatting>
  <conditionalFormatting sqref="B6:B10">
    <cfRule type="cellIs" priority="5" dxfId="3" operator="equal" stopIfTrue="1">
      <formula>0</formula>
    </cfRule>
  </conditionalFormatting>
  <conditionalFormatting sqref="C11">
    <cfRule type="cellIs" priority="6" dxfId="1" operator="equal" stopIfTrue="1">
      <formula>$B$11</formula>
    </cfRule>
  </conditionalFormatting>
  <conditionalFormatting sqref="C12">
    <cfRule type="cellIs" priority="7" dxfId="1" operator="equal" stopIfTrue="1">
      <formula>$B$12</formula>
    </cfRule>
  </conditionalFormatting>
  <dataValidations count="1">
    <dataValidation type="list" allowBlank="1" showInputMessage="1" showErrorMessage="1" error="Use an &quot;x&quot; to mark your selection." sqref="R19:T28">
      <formula1>$V$1</formula1>
    </dataValidation>
  </dataValidations>
  <printOptions/>
  <pageMargins left="0.6" right="0.4" top="0.32" bottom="0.33" header="0.34" footer="0.3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" customWidth="1"/>
    <col min="2" max="3" width="8.7109375" style="1" customWidth="1"/>
    <col min="4" max="4" width="7.140625" style="1" customWidth="1"/>
    <col min="5" max="5" width="12.8515625" style="1" customWidth="1"/>
    <col min="6" max="10" width="6.7109375" style="1" customWidth="1"/>
    <col min="11" max="11" width="5.140625" style="1" customWidth="1"/>
    <col min="12" max="13" width="7.28125" style="1" customWidth="1"/>
    <col min="14" max="16384" width="9.140625" style="1" customWidth="1"/>
  </cols>
  <sheetData>
    <row r="1" spans="2:22" s="2" customFormat="1" ht="18">
      <c r="B1" s="9"/>
      <c r="C1" s="28" t="s">
        <v>38</v>
      </c>
      <c r="D1" s="193">
        <f>JAN!D1</f>
      </c>
      <c r="E1" s="193"/>
      <c r="F1" s="193"/>
      <c r="G1" s="193"/>
      <c r="H1" s="193"/>
      <c r="I1" s="193"/>
      <c r="J1" s="9" t="s">
        <v>39</v>
      </c>
      <c r="K1" s="9"/>
      <c r="L1" s="9"/>
      <c r="M1" s="9"/>
      <c r="V1" s="68" t="s">
        <v>72</v>
      </c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98" t="s">
        <v>0</v>
      </c>
      <c r="B3" s="192">
        <f>JAN!C3</f>
      </c>
      <c r="C3" s="192"/>
      <c r="D3" s="192"/>
      <c r="E3" s="10"/>
      <c r="F3" s="8"/>
      <c r="I3" s="12" t="s">
        <v>1</v>
      </c>
      <c r="J3" s="13" t="s">
        <v>32</v>
      </c>
      <c r="L3" s="8"/>
      <c r="M3" s="23">
        <f>JAN!M3</f>
        <v>2018</v>
      </c>
    </row>
    <row r="4" spans="1:1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3" customFormat="1" ht="30.75" customHeight="1">
      <c r="A5" s="69" t="s">
        <v>2</v>
      </c>
      <c r="B5" s="69">
        <f>JAN!B5</f>
      </c>
      <c r="C5" s="69" t="str">
        <f>JAN!C5</f>
        <v>Worship Attend</v>
      </c>
      <c r="D5" s="69">
        <f>JAN!D5</f>
      </c>
      <c r="E5" s="69" t="str">
        <f>JAN!E5</f>
        <v>Giving</v>
      </c>
      <c r="F5" s="69">
        <f>JAN!F5</f>
      </c>
      <c r="G5" s="69">
        <f>JAN!G5</f>
      </c>
      <c r="H5" s="69" t="str">
        <f>JAN!H5</f>
        <v>SG or Other</v>
      </c>
      <c r="I5" s="69">
        <f>JAN!I5</f>
      </c>
      <c r="J5" s="14" t="str">
        <f>JAN!J5</f>
        <v>Conversions</v>
      </c>
      <c r="K5" s="14" t="str">
        <f>JAN!K5</f>
        <v>Bapt isms</v>
      </c>
      <c r="L5" s="72" t="str">
        <f>JAN!L5</f>
        <v>Growth decisions</v>
      </c>
      <c r="M5" s="72" t="s">
        <v>84</v>
      </c>
    </row>
    <row r="6" spans="1:13" ht="15">
      <c r="A6" s="15">
        <v>1</v>
      </c>
      <c r="B6" s="113">
        <f>IF($B$5="",0,IF(SUM(C6:D6)=0,"",SUM(C6:D6)))</f>
        <v>0</v>
      </c>
      <c r="C6" s="114">
        <f>IF($C$5="",0,"")</f>
      </c>
      <c r="D6" s="115"/>
      <c r="E6" s="117"/>
      <c r="F6" s="115"/>
      <c r="G6" s="115"/>
      <c r="H6" s="115"/>
      <c r="I6" s="115"/>
      <c r="J6" s="24"/>
      <c r="K6" s="24"/>
      <c r="L6" s="24"/>
      <c r="M6" s="24"/>
    </row>
    <row r="7" spans="1:13" ht="15">
      <c r="A7" s="15">
        <v>2</v>
      </c>
      <c r="B7" s="113">
        <f>IF($B$5="",0,IF(SUM(C7:D7)=0,"",SUM(C7:D7)))</f>
        <v>0</v>
      </c>
      <c r="C7" s="114">
        <f>IF($C$5="",0,"")</f>
      </c>
      <c r="D7" s="115"/>
      <c r="E7" s="117"/>
      <c r="F7" s="115"/>
      <c r="G7" s="115"/>
      <c r="H7" s="115"/>
      <c r="I7" s="115"/>
      <c r="J7" s="24"/>
      <c r="K7" s="24"/>
      <c r="L7" s="24"/>
      <c r="M7" s="24"/>
    </row>
    <row r="8" spans="1:13" ht="15">
      <c r="A8" s="15">
        <v>3</v>
      </c>
      <c r="B8" s="113">
        <f>IF($B$5="",0,IF(SUM(C8:D8)=0,"",SUM(C8:D8)))</f>
        <v>0</v>
      </c>
      <c r="C8" s="114">
        <f>IF($C$5="",0,"")</f>
      </c>
      <c r="D8" s="115"/>
      <c r="E8" s="117"/>
      <c r="F8" s="115"/>
      <c r="G8" s="115"/>
      <c r="H8" s="115"/>
      <c r="I8" s="115"/>
      <c r="J8" s="24"/>
      <c r="K8" s="24"/>
      <c r="L8" s="24"/>
      <c r="M8" s="24"/>
    </row>
    <row r="9" spans="1:13" ht="15">
      <c r="A9" s="15">
        <v>4</v>
      </c>
      <c r="B9" s="113">
        <f>IF($B$5="",0,IF(SUM(C9:D9)=0,"",SUM(C9:D9)))</f>
        <v>0</v>
      </c>
      <c r="C9" s="114">
        <f>IF($C$5="",0,"")</f>
      </c>
      <c r="D9" s="115"/>
      <c r="E9" s="117"/>
      <c r="F9" s="115"/>
      <c r="G9" s="115"/>
      <c r="H9" s="115"/>
      <c r="I9" s="115"/>
      <c r="J9" s="24"/>
      <c r="K9" s="24"/>
      <c r="L9" s="24"/>
      <c r="M9" s="24"/>
    </row>
    <row r="10" spans="1:13" ht="15.75" thickBot="1">
      <c r="A10" s="15"/>
      <c r="B10" s="113"/>
      <c r="C10" s="114"/>
      <c r="D10" s="115"/>
      <c r="E10" s="117"/>
      <c r="F10" s="115"/>
      <c r="G10" s="115"/>
      <c r="H10" s="115"/>
      <c r="I10" s="115"/>
      <c r="J10" s="24"/>
      <c r="K10" s="24"/>
      <c r="L10" s="24"/>
      <c r="M10" s="24"/>
    </row>
    <row r="11" spans="1:14" ht="15.75" thickBot="1">
      <c r="A11" s="17" t="s">
        <v>6</v>
      </c>
      <c r="B11" s="70">
        <f>IF(SUM(B6:B10)=0,"",SUM(B6:B10))</f>
      </c>
      <c r="C11" s="70">
        <f aca="true" t="shared" si="0" ref="C11:I11">IF(SUM(C6:C10)=0,"",SUM(C6:C10))</f>
      </c>
      <c r="D11" s="70">
        <f t="shared" si="0"/>
      </c>
      <c r="E11" s="119">
        <f t="shared" si="0"/>
      </c>
      <c r="F11" s="70">
        <f t="shared" si="0"/>
      </c>
      <c r="G11" s="70">
        <f t="shared" si="0"/>
      </c>
      <c r="H11" s="70">
        <f t="shared" si="0"/>
      </c>
      <c r="I11" s="70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4"/>
    </row>
    <row r="12" spans="1:14" ht="15.75" thickBot="1">
      <c r="A12" s="19" t="s">
        <v>78</v>
      </c>
      <c r="B12" s="70">
        <f>IF(B11="","",SUM(B6:B10)/COUNTIF(B6:B10,"&gt;0"))</f>
      </c>
      <c r="C12" s="70">
        <f aca="true" t="shared" si="1" ref="C12:I12">IF(C11="","",SUM(C6:C10)/COUNTIF(C6:C10,"&gt;0"))</f>
      </c>
      <c r="D12" s="70">
        <f t="shared" si="1"/>
      </c>
      <c r="E12" s="119">
        <f t="shared" si="1"/>
      </c>
      <c r="F12" s="70">
        <f t="shared" si="1"/>
      </c>
      <c r="G12" s="70">
        <f t="shared" si="1"/>
      </c>
      <c r="H12" s="70">
        <f t="shared" si="1"/>
      </c>
      <c r="I12" s="70">
        <f t="shared" si="1"/>
      </c>
      <c r="J12" s="20"/>
      <c r="K12" s="20"/>
      <c r="L12" s="20"/>
      <c r="M12" s="21"/>
      <c r="N12" s="5"/>
    </row>
    <row r="13" spans="1:14" ht="11.25" customHeight="1">
      <c r="A13" s="21"/>
      <c r="B13" s="21"/>
      <c r="C13" s="21"/>
      <c r="D13" s="21"/>
      <c r="E13" s="6"/>
      <c r="F13" s="6"/>
      <c r="G13" s="21"/>
      <c r="H13" s="21"/>
      <c r="I13" s="21"/>
      <c r="J13" s="21"/>
      <c r="K13" s="21"/>
      <c r="L13" s="21"/>
      <c r="M13" s="21"/>
      <c r="N13" s="4"/>
    </row>
    <row r="14" spans="1:15" s="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0" t="s">
        <v>53</v>
      </c>
    </row>
    <row r="15" spans="1:15" s="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" t="s">
        <v>71</v>
      </c>
    </row>
    <row r="16" spans="1:13" s="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84" t="s">
        <v>54</v>
      </c>
      <c r="P17" s="184"/>
      <c r="Q17" s="184"/>
      <c r="R17" s="186" t="s">
        <v>55</v>
      </c>
      <c r="S17" s="188" t="s">
        <v>56</v>
      </c>
      <c r="T17" s="190" t="s">
        <v>57</v>
      </c>
    </row>
    <row r="18" spans="1:20" s="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85"/>
      <c r="P18" s="185"/>
      <c r="Q18" s="185"/>
      <c r="R18" s="187"/>
      <c r="S18" s="189"/>
      <c r="T18" s="191"/>
    </row>
    <row r="19" spans="1:21" s="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75" t="s">
        <v>58</v>
      </c>
      <c r="P19" s="177" t="s">
        <v>59</v>
      </c>
      <c r="Q19" s="178"/>
      <c r="R19" s="51"/>
      <c r="S19" s="52"/>
      <c r="T19" s="53"/>
      <c r="U19" s="60">
        <f>IF(R19="x",1,IF(S19="x",2,IF(T19="X",3,"")))</f>
      </c>
    </row>
    <row r="20" spans="1:21" s="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81"/>
      <c r="P20" s="182" t="s">
        <v>60</v>
      </c>
      <c r="Q20" s="183"/>
      <c r="R20" s="54"/>
      <c r="S20" s="55"/>
      <c r="T20" s="56"/>
      <c r="U20" s="60">
        <f aca="true" t="shared" si="2" ref="U20:U28">IF(R20="x",1,IF(S20="x",2,IF(T20="X",3,"")))</f>
      </c>
    </row>
    <row r="21" spans="1:21" s="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81"/>
      <c r="P21" s="182" t="s">
        <v>61</v>
      </c>
      <c r="Q21" s="183"/>
      <c r="R21" s="54"/>
      <c r="S21" s="55"/>
      <c r="T21" s="56"/>
      <c r="U21" s="60">
        <f t="shared" si="2"/>
      </c>
    </row>
    <row r="22" spans="1:21" s="7" customFormat="1" ht="16.5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76"/>
      <c r="P22" s="179" t="s">
        <v>62</v>
      </c>
      <c r="Q22" s="180"/>
      <c r="R22" s="61"/>
      <c r="S22" s="62"/>
      <c r="T22" s="63"/>
      <c r="U22" s="60">
        <f t="shared" si="2"/>
      </c>
    </row>
    <row r="23" spans="1:21" s="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75" t="s">
        <v>63</v>
      </c>
      <c r="P23" s="177" t="s">
        <v>64</v>
      </c>
      <c r="Q23" s="178"/>
      <c r="R23" s="51"/>
      <c r="S23" s="52"/>
      <c r="T23" s="53"/>
      <c r="U23" s="60">
        <f t="shared" si="2"/>
      </c>
    </row>
    <row r="24" spans="1:21" s="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81"/>
      <c r="P24" s="182" t="s">
        <v>65</v>
      </c>
      <c r="Q24" s="183"/>
      <c r="R24" s="54"/>
      <c r="S24" s="55"/>
      <c r="T24" s="56"/>
      <c r="U24" s="60">
        <f t="shared" si="2"/>
      </c>
    </row>
    <row r="25" spans="1:21" s="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81"/>
      <c r="P25" s="182" t="s">
        <v>66</v>
      </c>
      <c r="Q25" s="183"/>
      <c r="R25" s="54"/>
      <c r="S25" s="55"/>
      <c r="T25" s="56"/>
      <c r="U25" s="60">
        <f t="shared" si="2"/>
      </c>
    </row>
    <row r="26" spans="1:21" s="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76"/>
      <c r="P26" s="179" t="s">
        <v>67</v>
      </c>
      <c r="Q26" s="180"/>
      <c r="R26" s="57"/>
      <c r="S26" s="58"/>
      <c r="T26" s="59"/>
      <c r="U26" s="60">
        <f t="shared" si="2"/>
      </c>
    </row>
    <row r="27" spans="1:21" s="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75" t="s">
        <v>68</v>
      </c>
      <c r="P27" s="177" t="s">
        <v>69</v>
      </c>
      <c r="Q27" s="178"/>
      <c r="R27" s="64"/>
      <c r="S27" s="65"/>
      <c r="T27" s="66"/>
      <c r="U27" s="60">
        <f t="shared" si="2"/>
      </c>
    </row>
    <row r="28" spans="1:21" s="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76"/>
      <c r="P28" s="179" t="s">
        <v>70</v>
      </c>
      <c r="Q28" s="180"/>
      <c r="R28" s="57"/>
      <c r="S28" s="58"/>
      <c r="T28" s="59"/>
      <c r="U28" s="60">
        <f t="shared" si="2"/>
      </c>
    </row>
    <row r="29" spans="1:13" s="7" customFormat="1" ht="15.75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" customFormat="1" ht="15.75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" customFormat="1" ht="15.75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.75">
      <c r="A47" s="168" t="s">
        <v>40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5.75">
      <c r="A48" s="25" t="s">
        <v>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ht="15.75">
      <c r="A49" s="25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 sheet="1" objects="1" scenarios="1"/>
  <mergeCells count="36">
    <mergeCell ref="B48:M48"/>
    <mergeCell ref="A22:M22"/>
    <mergeCell ref="A29:M29"/>
    <mergeCell ref="A35:M35"/>
    <mergeCell ref="A41:M41"/>
    <mergeCell ref="B42:M42"/>
    <mergeCell ref="B43:M43"/>
    <mergeCell ref="B44:M44"/>
    <mergeCell ref="B45:M45"/>
    <mergeCell ref="B49:M49"/>
    <mergeCell ref="B3:D3"/>
    <mergeCell ref="D1:I1"/>
    <mergeCell ref="A36:M40"/>
    <mergeCell ref="A15:M21"/>
    <mergeCell ref="A23:M28"/>
    <mergeCell ref="A30:M34"/>
    <mergeCell ref="A14:M14"/>
    <mergeCell ref="B46:M46"/>
    <mergeCell ref="A47:M47"/>
    <mergeCell ref="O17:Q18"/>
    <mergeCell ref="R17:R18"/>
    <mergeCell ref="S17:S18"/>
    <mergeCell ref="T17:T18"/>
    <mergeCell ref="O19:O22"/>
    <mergeCell ref="P19:Q19"/>
    <mergeCell ref="P20:Q20"/>
    <mergeCell ref="P21:Q21"/>
    <mergeCell ref="P22:Q22"/>
    <mergeCell ref="O27:O28"/>
    <mergeCell ref="P27:Q27"/>
    <mergeCell ref="P28:Q28"/>
    <mergeCell ref="O23:O26"/>
    <mergeCell ref="P23:Q23"/>
    <mergeCell ref="P24:Q24"/>
    <mergeCell ref="P25:Q25"/>
    <mergeCell ref="P26:Q26"/>
  </mergeCells>
  <conditionalFormatting sqref="R19:T28">
    <cfRule type="cellIs" priority="1" dxfId="0" operator="equal" stopIfTrue="1">
      <formula>$U19</formula>
    </cfRule>
  </conditionalFormatting>
  <conditionalFormatting sqref="B48:M49 A15:M21 A23:M28 A30:M34 A36:M40 B42:M46 D6:M9">
    <cfRule type="cellIs" priority="2" dxfId="0" operator="equal" stopIfTrue="1">
      <formula>""</formula>
    </cfRule>
  </conditionalFormatting>
  <conditionalFormatting sqref="C6:C9">
    <cfRule type="cellIs" priority="3" dxfId="0" operator="equal" stopIfTrue="1">
      <formula>""</formula>
    </cfRule>
    <cfRule type="cellIs" priority="4" dxfId="3" operator="equal" stopIfTrue="1">
      <formula>0</formula>
    </cfRule>
  </conditionalFormatting>
  <conditionalFormatting sqref="B6:B9">
    <cfRule type="cellIs" priority="5" dxfId="3" operator="equal" stopIfTrue="1">
      <formula>0</formula>
    </cfRule>
  </conditionalFormatting>
  <conditionalFormatting sqref="C11">
    <cfRule type="cellIs" priority="6" dxfId="1" operator="equal" stopIfTrue="1">
      <formula>$B$11</formula>
    </cfRule>
  </conditionalFormatting>
  <conditionalFormatting sqref="C12">
    <cfRule type="cellIs" priority="7" dxfId="1" operator="equal" stopIfTrue="1">
      <formula>$B$12</formula>
    </cfRule>
  </conditionalFormatting>
  <dataValidations count="1">
    <dataValidation type="list" allowBlank="1" showInputMessage="1" showErrorMessage="1" error="Use an &quot;x&quot; to mark your selection." sqref="R19:T28">
      <formula1>$V$1</formula1>
    </dataValidation>
  </dataValidations>
  <printOptions/>
  <pageMargins left="0.6" right="0.4" top="0.32" bottom="0.33" header="0.34" footer="0.3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" customWidth="1"/>
    <col min="2" max="3" width="8.7109375" style="1" customWidth="1"/>
    <col min="4" max="4" width="7.140625" style="1" customWidth="1"/>
    <col min="5" max="5" width="12.8515625" style="1" customWidth="1"/>
    <col min="6" max="10" width="6.7109375" style="1" customWidth="1"/>
    <col min="11" max="11" width="5.140625" style="1" customWidth="1"/>
    <col min="12" max="13" width="7.28125" style="1" customWidth="1"/>
    <col min="14" max="16384" width="9.140625" style="1" customWidth="1"/>
  </cols>
  <sheetData>
    <row r="1" spans="2:22" s="2" customFormat="1" ht="18">
      <c r="B1" s="9"/>
      <c r="C1" s="28" t="s">
        <v>38</v>
      </c>
      <c r="D1" s="193">
        <f>JAN!D1</f>
      </c>
      <c r="E1" s="193"/>
      <c r="F1" s="193"/>
      <c r="G1" s="193"/>
      <c r="H1" s="193"/>
      <c r="I1" s="193"/>
      <c r="J1" s="9" t="s">
        <v>39</v>
      </c>
      <c r="K1" s="9"/>
      <c r="L1" s="9"/>
      <c r="M1" s="9"/>
      <c r="V1" s="68" t="s">
        <v>72</v>
      </c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8" t="s">
        <v>0</v>
      </c>
      <c r="B3" s="192">
        <f>JAN!C3</f>
      </c>
      <c r="C3" s="192"/>
      <c r="D3" s="192"/>
      <c r="E3" s="10"/>
      <c r="F3" s="8"/>
      <c r="I3" s="12" t="s">
        <v>1</v>
      </c>
      <c r="J3" s="13" t="s">
        <v>33</v>
      </c>
      <c r="K3" s="8"/>
      <c r="L3" s="8"/>
      <c r="M3" s="23">
        <f>JAN!M3</f>
        <v>2018</v>
      </c>
    </row>
    <row r="4" spans="1:1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3" customFormat="1" ht="30.75" customHeight="1">
      <c r="A5" s="69" t="s">
        <v>2</v>
      </c>
      <c r="B5" s="69">
        <f>JAN!B5</f>
      </c>
      <c r="C5" s="69" t="str">
        <f>JAN!C5</f>
        <v>Worship Attend</v>
      </c>
      <c r="D5" s="69">
        <f>JAN!D5</f>
      </c>
      <c r="E5" s="69" t="str">
        <f>JAN!E5</f>
        <v>Giving</v>
      </c>
      <c r="F5" s="69">
        <f>JAN!F5</f>
      </c>
      <c r="G5" s="69">
        <f>JAN!G5</f>
      </c>
      <c r="H5" s="69" t="str">
        <f>JAN!H5</f>
        <v>SG or Other</v>
      </c>
      <c r="I5" s="69">
        <f>JAN!I5</f>
      </c>
      <c r="J5" s="14" t="str">
        <f>JAN!J5</f>
        <v>Conversions</v>
      </c>
      <c r="K5" s="14" t="str">
        <f>JAN!K5</f>
        <v>Bapt isms</v>
      </c>
      <c r="L5" s="72" t="str">
        <f>JAN!L5</f>
        <v>Growth decisions</v>
      </c>
      <c r="M5" s="72" t="str">
        <f>JAN!M5</f>
        <v>Members Added</v>
      </c>
    </row>
    <row r="6" spans="1:13" ht="15">
      <c r="A6" s="15">
        <v>1</v>
      </c>
      <c r="B6" s="113">
        <f>IF($B$5="",0,IF(SUM(C6:D6)=0,"",SUM(C6:D6)))</f>
        <v>0</v>
      </c>
      <c r="C6" s="114">
        <f>IF($C$5="",0,"")</f>
      </c>
      <c r="D6" s="115"/>
      <c r="E6" s="117"/>
      <c r="F6" s="115"/>
      <c r="G6" s="115"/>
      <c r="H6" s="115"/>
      <c r="I6" s="115"/>
      <c r="J6" s="24"/>
      <c r="K6" s="24"/>
      <c r="L6" s="24"/>
      <c r="M6" s="24"/>
    </row>
    <row r="7" spans="1:13" ht="15">
      <c r="A7" s="15">
        <v>2</v>
      </c>
      <c r="B7" s="113">
        <f>IF($B$5="",0,IF(SUM(C7:D7)=0,"",SUM(C7:D7)))</f>
        <v>0</v>
      </c>
      <c r="C7" s="114">
        <f>IF($C$5="",0,"")</f>
      </c>
      <c r="D7" s="115"/>
      <c r="E7" s="117"/>
      <c r="F7" s="115"/>
      <c r="G7" s="115"/>
      <c r="H7" s="115"/>
      <c r="I7" s="115"/>
      <c r="J7" s="24"/>
      <c r="K7" s="24"/>
      <c r="L7" s="24"/>
      <c r="M7" s="24"/>
    </row>
    <row r="8" spans="1:13" ht="15">
      <c r="A8" s="15">
        <v>3</v>
      </c>
      <c r="B8" s="113">
        <f>IF($B$5="",0,IF(SUM(C8:D8)=0,"",SUM(C8:D8)))</f>
        <v>0</v>
      </c>
      <c r="C8" s="114">
        <f>IF($C$5="",0,"")</f>
      </c>
      <c r="D8" s="115"/>
      <c r="E8" s="117"/>
      <c r="F8" s="115"/>
      <c r="G8" s="115"/>
      <c r="H8" s="115"/>
      <c r="I8" s="115"/>
      <c r="J8" s="24"/>
      <c r="K8" s="24"/>
      <c r="L8" s="24"/>
      <c r="M8" s="24"/>
    </row>
    <row r="9" spans="1:13" ht="15">
      <c r="A9" s="15">
        <v>4</v>
      </c>
      <c r="B9" s="113">
        <f>IF($B$5="",0,IF(SUM(C9:D9)=0,"",SUM(C9:D9)))</f>
        <v>0</v>
      </c>
      <c r="C9" s="114">
        <f>IF($C$5="",0,"")</f>
      </c>
      <c r="D9" s="115"/>
      <c r="E9" s="117"/>
      <c r="F9" s="115"/>
      <c r="G9" s="115"/>
      <c r="H9" s="115"/>
      <c r="I9" s="115"/>
      <c r="J9" s="24"/>
      <c r="K9" s="24"/>
      <c r="L9" s="24"/>
      <c r="M9" s="24"/>
    </row>
    <row r="10" spans="1:13" ht="15.75" thickBot="1">
      <c r="A10" s="15"/>
      <c r="B10" s="116"/>
      <c r="C10" s="116"/>
      <c r="D10" s="116"/>
      <c r="E10" s="118"/>
      <c r="F10" s="116"/>
      <c r="G10" s="116"/>
      <c r="H10" s="116"/>
      <c r="I10" s="116"/>
      <c r="J10" s="15"/>
      <c r="K10" s="15"/>
      <c r="L10" s="15"/>
      <c r="M10" s="15"/>
    </row>
    <row r="11" spans="1:14" ht="15.75" thickBot="1">
      <c r="A11" s="17" t="s">
        <v>6</v>
      </c>
      <c r="B11" s="70">
        <f>IF(SUM(B6:B10)=0,"",SUM(B6:B10))</f>
      </c>
      <c r="C11" s="70">
        <f aca="true" t="shared" si="0" ref="C11:I11">IF(SUM(C6:C10)=0,"",SUM(C6:C10))</f>
      </c>
      <c r="D11" s="70">
        <f t="shared" si="0"/>
      </c>
      <c r="E11" s="119">
        <f t="shared" si="0"/>
      </c>
      <c r="F11" s="70">
        <f t="shared" si="0"/>
      </c>
      <c r="G11" s="70">
        <f t="shared" si="0"/>
      </c>
      <c r="H11" s="70">
        <f t="shared" si="0"/>
      </c>
      <c r="I11" s="70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4"/>
    </row>
    <row r="12" spans="1:14" ht="15.75" thickBot="1">
      <c r="A12" s="19" t="s">
        <v>78</v>
      </c>
      <c r="B12" s="70">
        <f>IF(B11="","",SUM(B6:B10)/COUNTIF(B6:B10,"&gt;0"))</f>
      </c>
      <c r="C12" s="70">
        <f aca="true" t="shared" si="1" ref="C12:I12">IF(C11="","",SUM(C6:C10)/COUNTIF(C6:C10,"&gt;0"))</f>
      </c>
      <c r="D12" s="70">
        <f t="shared" si="1"/>
      </c>
      <c r="E12" s="119">
        <f t="shared" si="1"/>
      </c>
      <c r="F12" s="70">
        <f t="shared" si="1"/>
      </c>
      <c r="G12" s="70">
        <f t="shared" si="1"/>
      </c>
      <c r="H12" s="70">
        <f t="shared" si="1"/>
      </c>
      <c r="I12" s="70">
        <f t="shared" si="1"/>
      </c>
      <c r="J12" s="20"/>
      <c r="K12" s="20"/>
      <c r="L12" s="20"/>
      <c r="M12" s="21"/>
      <c r="N12" s="5"/>
    </row>
    <row r="13" spans="1:14" ht="11.25" customHeight="1">
      <c r="A13" s="21"/>
      <c r="B13" s="21"/>
      <c r="C13" s="21"/>
      <c r="D13" s="21"/>
      <c r="E13" s="6"/>
      <c r="F13" s="6"/>
      <c r="G13" s="21"/>
      <c r="H13" s="21"/>
      <c r="I13" s="21"/>
      <c r="J13" s="21"/>
      <c r="K13" s="21"/>
      <c r="L13" s="21"/>
      <c r="M13" s="21"/>
      <c r="N13" s="4"/>
    </row>
    <row r="14" spans="1:15" s="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0" t="s">
        <v>53</v>
      </c>
    </row>
    <row r="15" spans="1:15" s="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" t="s">
        <v>71</v>
      </c>
    </row>
    <row r="16" spans="1:13" s="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84" t="s">
        <v>54</v>
      </c>
      <c r="P17" s="184"/>
      <c r="Q17" s="184"/>
      <c r="R17" s="186" t="s">
        <v>55</v>
      </c>
      <c r="S17" s="188" t="s">
        <v>56</v>
      </c>
      <c r="T17" s="190" t="s">
        <v>57</v>
      </c>
    </row>
    <row r="18" spans="1:20" s="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85"/>
      <c r="P18" s="185"/>
      <c r="Q18" s="185"/>
      <c r="R18" s="187"/>
      <c r="S18" s="189"/>
      <c r="T18" s="191"/>
    </row>
    <row r="19" spans="1:21" s="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75" t="s">
        <v>58</v>
      </c>
      <c r="P19" s="177" t="s">
        <v>59</v>
      </c>
      <c r="Q19" s="178"/>
      <c r="R19" s="51"/>
      <c r="S19" s="52"/>
      <c r="T19" s="53"/>
      <c r="U19" s="60">
        <f>IF(R19="x",1,IF(S19="x",2,IF(T19="X",3,"")))</f>
      </c>
    </row>
    <row r="20" spans="1:21" s="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81"/>
      <c r="P20" s="182" t="s">
        <v>60</v>
      </c>
      <c r="Q20" s="183"/>
      <c r="R20" s="54"/>
      <c r="S20" s="55"/>
      <c r="T20" s="56"/>
      <c r="U20" s="60">
        <f aca="true" t="shared" si="2" ref="U20:U28">IF(R20="x",1,IF(S20="x",2,IF(T20="X",3,"")))</f>
      </c>
    </row>
    <row r="21" spans="1:21" s="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81"/>
      <c r="P21" s="182" t="s">
        <v>61</v>
      </c>
      <c r="Q21" s="183"/>
      <c r="R21" s="54"/>
      <c r="S21" s="55"/>
      <c r="T21" s="56"/>
      <c r="U21" s="60">
        <f t="shared" si="2"/>
      </c>
    </row>
    <row r="22" spans="1:21" s="7" customFormat="1" ht="16.5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76"/>
      <c r="P22" s="179" t="s">
        <v>62</v>
      </c>
      <c r="Q22" s="180"/>
      <c r="R22" s="61"/>
      <c r="S22" s="62"/>
      <c r="T22" s="63"/>
      <c r="U22" s="60">
        <f t="shared" si="2"/>
      </c>
    </row>
    <row r="23" spans="1:21" s="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75" t="s">
        <v>63</v>
      </c>
      <c r="P23" s="177" t="s">
        <v>64</v>
      </c>
      <c r="Q23" s="178"/>
      <c r="R23" s="51"/>
      <c r="S23" s="52"/>
      <c r="T23" s="53"/>
      <c r="U23" s="60">
        <f t="shared" si="2"/>
      </c>
    </row>
    <row r="24" spans="1:21" s="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81"/>
      <c r="P24" s="182" t="s">
        <v>65</v>
      </c>
      <c r="Q24" s="183"/>
      <c r="R24" s="54"/>
      <c r="S24" s="55"/>
      <c r="T24" s="56"/>
      <c r="U24" s="60">
        <f t="shared" si="2"/>
      </c>
    </row>
    <row r="25" spans="1:21" s="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81"/>
      <c r="P25" s="182" t="s">
        <v>66</v>
      </c>
      <c r="Q25" s="183"/>
      <c r="R25" s="54"/>
      <c r="S25" s="55"/>
      <c r="T25" s="56"/>
      <c r="U25" s="60">
        <f t="shared" si="2"/>
      </c>
    </row>
    <row r="26" spans="1:21" s="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76"/>
      <c r="P26" s="179" t="s">
        <v>67</v>
      </c>
      <c r="Q26" s="180"/>
      <c r="R26" s="57"/>
      <c r="S26" s="58"/>
      <c r="T26" s="59"/>
      <c r="U26" s="60">
        <f t="shared" si="2"/>
      </c>
    </row>
    <row r="27" spans="1:21" s="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75" t="s">
        <v>68</v>
      </c>
      <c r="P27" s="177" t="s">
        <v>69</v>
      </c>
      <c r="Q27" s="178"/>
      <c r="R27" s="64"/>
      <c r="S27" s="65"/>
      <c r="T27" s="66"/>
      <c r="U27" s="60">
        <f t="shared" si="2"/>
      </c>
    </row>
    <row r="28" spans="1:21" s="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76"/>
      <c r="P28" s="179" t="s">
        <v>70</v>
      </c>
      <c r="Q28" s="180"/>
      <c r="R28" s="57"/>
      <c r="S28" s="58"/>
      <c r="T28" s="59"/>
      <c r="U28" s="60">
        <f t="shared" si="2"/>
      </c>
    </row>
    <row r="29" spans="1:13" s="7" customFormat="1" ht="15.75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" customFormat="1" ht="15.75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" customFormat="1" ht="15.75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.75">
      <c r="A47" s="168" t="s">
        <v>40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5.75">
      <c r="A48" s="25" t="s">
        <v>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ht="15.75">
      <c r="A49" s="25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 sheet="1" objects="1" scenarios="1"/>
  <mergeCells count="36">
    <mergeCell ref="B48:M48"/>
    <mergeCell ref="A22:M22"/>
    <mergeCell ref="A29:M29"/>
    <mergeCell ref="A35:M35"/>
    <mergeCell ref="A41:M41"/>
    <mergeCell ref="B42:M42"/>
    <mergeCell ref="B43:M43"/>
    <mergeCell ref="B44:M44"/>
    <mergeCell ref="B45:M45"/>
    <mergeCell ref="B49:M49"/>
    <mergeCell ref="B3:D3"/>
    <mergeCell ref="D1:I1"/>
    <mergeCell ref="A36:M40"/>
    <mergeCell ref="A15:M21"/>
    <mergeCell ref="A23:M28"/>
    <mergeCell ref="A30:M34"/>
    <mergeCell ref="A14:M14"/>
    <mergeCell ref="B46:M46"/>
    <mergeCell ref="A47:M47"/>
    <mergeCell ref="O17:Q18"/>
    <mergeCell ref="R17:R18"/>
    <mergeCell ref="S17:S18"/>
    <mergeCell ref="T17:T18"/>
    <mergeCell ref="O19:O22"/>
    <mergeCell ref="P19:Q19"/>
    <mergeCell ref="P20:Q20"/>
    <mergeCell ref="P21:Q21"/>
    <mergeCell ref="P22:Q22"/>
    <mergeCell ref="O27:O28"/>
    <mergeCell ref="P27:Q27"/>
    <mergeCell ref="P28:Q28"/>
    <mergeCell ref="O23:O26"/>
    <mergeCell ref="P23:Q23"/>
    <mergeCell ref="P24:Q24"/>
    <mergeCell ref="P25:Q25"/>
    <mergeCell ref="P26:Q26"/>
  </mergeCells>
  <conditionalFormatting sqref="R19:T28">
    <cfRule type="cellIs" priority="1" dxfId="0" operator="equal" stopIfTrue="1">
      <formula>$U19</formula>
    </cfRule>
  </conditionalFormatting>
  <conditionalFormatting sqref="B48:M49 A15:M21 A23:M28 A30:M34 A36:M40 B42:M46 D6:M9">
    <cfRule type="cellIs" priority="2" dxfId="0" operator="equal" stopIfTrue="1">
      <formula>""</formula>
    </cfRule>
  </conditionalFormatting>
  <conditionalFormatting sqref="C6:C9">
    <cfRule type="cellIs" priority="3" dxfId="0" operator="equal" stopIfTrue="1">
      <formula>""</formula>
    </cfRule>
    <cfRule type="cellIs" priority="4" dxfId="3" operator="equal" stopIfTrue="1">
      <formula>0</formula>
    </cfRule>
  </conditionalFormatting>
  <conditionalFormatting sqref="B6:B9">
    <cfRule type="cellIs" priority="5" dxfId="3" operator="equal" stopIfTrue="1">
      <formula>0</formula>
    </cfRule>
  </conditionalFormatting>
  <conditionalFormatting sqref="C11">
    <cfRule type="cellIs" priority="6" dxfId="1" operator="equal" stopIfTrue="1">
      <formula>$B$11</formula>
    </cfRule>
  </conditionalFormatting>
  <conditionalFormatting sqref="C12">
    <cfRule type="cellIs" priority="7" dxfId="1" operator="equal" stopIfTrue="1">
      <formula>$B$12</formula>
    </cfRule>
  </conditionalFormatting>
  <dataValidations count="1">
    <dataValidation type="list" allowBlank="1" showInputMessage="1" showErrorMessage="1" error="Use an &quot;x&quot; to mark your selection." sqref="R19:T28">
      <formula1>$V$1</formula1>
    </dataValidation>
  </dataValidations>
  <printOptions/>
  <pageMargins left="0.6" right="0.4" top="0.32" bottom="0.33" header="0.34" footer="0.3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" customWidth="1"/>
    <col min="2" max="3" width="8.7109375" style="1" customWidth="1"/>
    <col min="4" max="4" width="7.140625" style="1" customWidth="1"/>
    <col min="5" max="5" width="12.8515625" style="1" customWidth="1"/>
    <col min="6" max="10" width="6.7109375" style="1" customWidth="1"/>
    <col min="11" max="11" width="5.140625" style="1" customWidth="1"/>
    <col min="12" max="13" width="7.28125" style="1" customWidth="1"/>
    <col min="14" max="16384" width="9.140625" style="1" customWidth="1"/>
  </cols>
  <sheetData>
    <row r="1" spans="2:22" s="2" customFormat="1" ht="18">
      <c r="B1" s="9"/>
      <c r="C1" s="28" t="s">
        <v>38</v>
      </c>
      <c r="D1" s="193">
        <f>JAN!D1</f>
      </c>
      <c r="E1" s="193"/>
      <c r="F1" s="193"/>
      <c r="G1" s="193"/>
      <c r="H1" s="193"/>
      <c r="I1" s="193"/>
      <c r="J1" s="9" t="s">
        <v>39</v>
      </c>
      <c r="K1" s="9"/>
      <c r="L1" s="9"/>
      <c r="M1" s="9"/>
      <c r="V1" s="68" t="s">
        <v>72</v>
      </c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98" t="s">
        <v>0</v>
      </c>
      <c r="B3" s="192">
        <f>JAN!C3</f>
      </c>
      <c r="C3" s="192"/>
      <c r="D3" s="192"/>
      <c r="E3" s="10"/>
      <c r="F3" s="8"/>
      <c r="I3" s="12" t="s">
        <v>1</v>
      </c>
      <c r="J3" s="13" t="s">
        <v>34</v>
      </c>
      <c r="K3" s="8"/>
      <c r="L3" s="8"/>
      <c r="M3" s="23">
        <f>JAN!M3</f>
        <v>2018</v>
      </c>
    </row>
    <row r="4" spans="1:1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3" customFormat="1" ht="30.75" customHeight="1">
      <c r="A5" s="69" t="s">
        <v>2</v>
      </c>
      <c r="B5" s="69">
        <f>JAN!B5</f>
      </c>
      <c r="C5" s="69" t="str">
        <f>JAN!C5</f>
        <v>Worship Attend</v>
      </c>
      <c r="D5" s="69">
        <f>JAN!D5</f>
      </c>
      <c r="E5" s="69" t="str">
        <f>JAN!E5</f>
        <v>Giving</v>
      </c>
      <c r="F5" s="69">
        <f>JAN!F5</f>
      </c>
      <c r="G5" s="69">
        <f>JAN!G5</f>
      </c>
      <c r="H5" s="69" t="str">
        <f>JAN!H5</f>
        <v>SG or Other</v>
      </c>
      <c r="I5" s="69">
        <f>JAN!I5</f>
      </c>
      <c r="J5" s="14" t="str">
        <f>JAN!J5</f>
        <v>Conversions</v>
      </c>
      <c r="K5" s="14" t="str">
        <f>JAN!K5</f>
        <v>Bapt isms</v>
      </c>
      <c r="L5" s="72" t="str">
        <f>JAN!L5</f>
        <v>Growth decisions</v>
      </c>
      <c r="M5" s="72" t="s">
        <v>84</v>
      </c>
    </row>
    <row r="6" spans="1:13" ht="15">
      <c r="A6" s="15">
        <v>1</v>
      </c>
      <c r="B6" s="113">
        <f>IF($B$5="",0,IF(SUM(C6:D6)=0,"",SUM(C6:D6)))</f>
        <v>0</v>
      </c>
      <c r="C6" s="114">
        <f>IF($C$5="",0,"")</f>
      </c>
      <c r="D6" s="115"/>
      <c r="E6" s="117"/>
      <c r="F6" s="115"/>
      <c r="G6" s="115"/>
      <c r="H6" s="115"/>
      <c r="I6" s="115"/>
      <c r="J6" s="24"/>
      <c r="K6" s="24"/>
      <c r="L6" s="24"/>
      <c r="M6" s="24"/>
    </row>
    <row r="7" spans="1:13" ht="15">
      <c r="A7" s="15">
        <v>2</v>
      </c>
      <c r="B7" s="113">
        <f>IF($B$5="",0,IF(SUM(C7:D7)=0,"",SUM(C7:D7)))</f>
        <v>0</v>
      </c>
      <c r="C7" s="114">
        <f>IF($C$5="",0,"")</f>
      </c>
      <c r="D7" s="115"/>
      <c r="E7" s="117"/>
      <c r="F7" s="115"/>
      <c r="G7" s="115"/>
      <c r="H7" s="115"/>
      <c r="I7" s="115"/>
      <c r="J7" s="24"/>
      <c r="K7" s="24"/>
      <c r="L7" s="24"/>
      <c r="M7" s="24"/>
    </row>
    <row r="8" spans="1:13" ht="15">
      <c r="A8" s="15">
        <v>3</v>
      </c>
      <c r="B8" s="113">
        <f>IF($B$5="",0,IF(SUM(C8:D8)=0,"",SUM(C8:D8)))</f>
        <v>0</v>
      </c>
      <c r="C8" s="114">
        <f>IF($C$5="",0,"")</f>
      </c>
      <c r="D8" s="115"/>
      <c r="E8" s="117"/>
      <c r="F8" s="115"/>
      <c r="G8" s="115"/>
      <c r="H8" s="115"/>
      <c r="I8" s="115"/>
      <c r="J8" s="24"/>
      <c r="K8" s="24"/>
      <c r="L8" s="24"/>
      <c r="M8" s="24"/>
    </row>
    <row r="9" spans="1:13" ht="15">
      <c r="A9" s="15">
        <v>4</v>
      </c>
      <c r="B9" s="113">
        <f>IF($B$5="",0,IF(SUM(C9:D9)=0,"",SUM(C9:D9)))</f>
        <v>0</v>
      </c>
      <c r="C9" s="114">
        <f>IF($C$5="",0,"")</f>
      </c>
      <c r="D9" s="115"/>
      <c r="E9" s="117"/>
      <c r="F9" s="115"/>
      <c r="G9" s="115"/>
      <c r="H9" s="115"/>
      <c r="I9" s="115"/>
      <c r="J9" s="24"/>
      <c r="K9" s="24"/>
      <c r="L9" s="24"/>
      <c r="M9" s="24"/>
    </row>
    <row r="10" spans="1:13" ht="15.75" thickBot="1">
      <c r="A10" s="15">
        <v>5</v>
      </c>
      <c r="B10" s="113">
        <f>IF($B$5="",0,IF(SUM(C10:D10)=0,"",SUM(C10:D10)))</f>
        <v>0</v>
      </c>
      <c r="C10" s="114">
        <f>IF($C$5="",0,"")</f>
      </c>
      <c r="D10" s="115"/>
      <c r="E10" s="117"/>
      <c r="F10" s="115"/>
      <c r="G10" s="115"/>
      <c r="H10" s="115"/>
      <c r="I10" s="115"/>
      <c r="J10" s="24"/>
      <c r="K10" s="24"/>
      <c r="L10" s="24"/>
      <c r="M10" s="24"/>
    </row>
    <row r="11" spans="1:14" ht="15.75" thickBot="1">
      <c r="A11" s="17" t="s">
        <v>6</v>
      </c>
      <c r="B11" s="70">
        <f>IF(SUM(B6:B10)=0,"",SUM(B6:B10))</f>
      </c>
      <c r="C11" s="70">
        <f aca="true" t="shared" si="0" ref="C11:I11">IF(SUM(C6:C10)=0,"",SUM(C6:C10))</f>
      </c>
      <c r="D11" s="70">
        <f t="shared" si="0"/>
      </c>
      <c r="E11" s="119">
        <f t="shared" si="0"/>
      </c>
      <c r="F11" s="70">
        <f t="shared" si="0"/>
      </c>
      <c r="G11" s="70">
        <f t="shared" si="0"/>
      </c>
      <c r="H11" s="70">
        <f t="shared" si="0"/>
      </c>
      <c r="I11" s="70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4"/>
    </row>
    <row r="12" spans="1:14" ht="15.75" thickBot="1">
      <c r="A12" s="19" t="s">
        <v>78</v>
      </c>
      <c r="B12" s="70">
        <f>IF(B11="","",SUM(B6:B10)/COUNTIF(B6:B10,"&gt;0"))</f>
      </c>
      <c r="C12" s="70">
        <f aca="true" t="shared" si="1" ref="C12:I12">IF(C11="","",SUM(C6:C10)/COUNTIF(C6:C10,"&gt;0"))</f>
      </c>
      <c r="D12" s="70">
        <f t="shared" si="1"/>
      </c>
      <c r="E12" s="119">
        <f t="shared" si="1"/>
      </c>
      <c r="F12" s="70">
        <f t="shared" si="1"/>
      </c>
      <c r="G12" s="70">
        <f t="shared" si="1"/>
      </c>
      <c r="H12" s="70">
        <f t="shared" si="1"/>
      </c>
      <c r="I12" s="70">
        <f t="shared" si="1"/>
      </c>
      <c r="J12" s="20"/>
      <c r="K12" s="20"/>
      <c r="L12" s="20"/>
      <c r="M12" s="21"/>
      <c r="N12" s="5"/>
    </row>
    <row r="13" spans="1:14" ht="11.25" customHeight="1">
      <c r="A13" s="21"/>
      <c r="B13" s="21"/>
      <c r="C13" s="21"/>
      <c r="D13" s="21"/>
      <c r="E13" s="6"/>
      <c r="F13" s="6"/>
      <c r="G13" s="21"/>
      <c r="H13" s="21"/>
      <c r="I13" s="21"/>
      <c r="J13" s="21"/>
      <c r="K13" s="21"/>
      <c r="L13" s="21"/>
      <c r="M13" s="21"/>
      <c r="N13" s="4"/>
    </row>
    <row r="14" spans="1:15" s="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0" t="s">
        <v>53</v>
      </c>
    </row>
    <row r="15" spans="1:15" s="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" t="s">
        <v>71</v>
      </c>
    </row>
    <row r="16" spans="1:13" s="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84" t="s">
        <v>54</v>
      </c>
      <c r="P17" s="184"/>
      <c r="Q17" s="184"/>
      <c r="R17" s="186" t="s">
        <v>55</v>
      </c>
      <c r="S17" s="188" t="s">
        <v>56</v>
      </c>
      <c r="T17" s="190" t="s">
        <v>57</v>
      </c>
    </row>
    <row r="18" spans="1:20" s="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85"/>
      <c r="P18" s="185"/>
      <c r="Q18" s="185"/>
      <c r="R18" s="187"/>
      <c r="S18" s="189"/>
      <c r="T18" s="191"/>
    </row>
    <row r="19" spans="1:21" s="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75" t="s">
        <v>58</v>
      </c>
      <c r="P19" s="177" t="s">
        <v>59</v>
      </c>
      <c r="Q19" s="178"/>
      <c r="R19" s="51"/>
      <c r="S19" s="52"/>
      <c r="T19" s="53"/>
      <c r="U19" s="60">
        <f>IF(R19="x",1,IF(S19="x",2,IF(T19="X",3,"")))</f>
      </c>
    </row>
    <row r="20" spans="1:21" s="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81"/>
      <c r="P20" s="182" t="s">
        <v>60</v>
      </c>
      <c r="Q20" s="183"/>
      <c r="R20" s="54"/>
      <c r="S20" s="55"/>
      <c r="T20" s="56"/>
      <c r="U20" s="60">
        <f aca="true" t="shared" si="2" ref="U20:U28">IF(R20="x",1,IF(S20="x",2,IF(T20="X",3,"")))</f>
      </c>
    </row>
    <row r="21" spans="1:21" s="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81"/>
      <c r="P21" s="182" t="s">
        <v>61</v>
      </c>
      <c r="Q21" s="183"/>
      <c r="R21" s="54"/>
      <c r="S21" s="55"/>
      <c r="T21" s="56"/>
      <c r="U21" s="60">
        <f t="shared" si="2"/>
      </c>
    </row>
    <row r="22" spans="1:21" s="7" customFormat="1" ht="16.5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76"/>
      <c r="P22" s="179" t="s">
        <v>62</v>
      </c>
      <c r="Q22" s="180"/>
      <c r="R22" s="61"/>
      <c r="S22" s="62"/>
      <c r="T22" s="63"/>
      <c r="U22" s="60">
        <f t="shared" si="2"/>
      </c>
    </row>
    <row r="23" spans="1:21" s="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75" t="s">
        <v>63</v>
      </c>
      <c r="P23" s="177" t="s">
        <v>64</v>
      </c>
      <c r="Q23" s="178"/>
      <c r="R23" s="51"/>
      <c r="S23" s="52"/>
      <c r="T23" s="53"/>
      <c r="U23" s="60">
        <f t="shared" si="2"/>
      </c>
    </row>
    <row r="24" spans="1:21" s="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81"/>
      <c r="P24" s="182" t="s">
        <v>65</v>
      </c>
      <c r="Q24" s="183"/>
      <c r="R24" s="54"/>
      <c r="S24" s="55"/>
      <c r="T24" s="56"/>
      <c r="U24" s="60">
        <f t="shared" si="2"/>
      </c>
    </row>
    <row r="25" spans="1:21" s="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81"/>
      <c r="P25" s="182" t="s">
        <v>66</v>
      </c>
      <c r="Q25" s="183"/>
      <c r="R25" s="54"/>
      <c r="S25" s="55"/>
      <c r="T25" s="56"/>
      <c r="U25" s="60">
        <f t="shared" si="2"/>
      </c>
    </row>
    <row r="26" spans="1:21" s="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76"/>
      <c r="P26" s="179" t="s">
        <v>67</v>
      </c>
      <c r="Q26" s="180"/>
      <c r="R26" s="57"/>
      <c r="S26" s="58"/>
      <c r="T26" s="59"/>
      <c r="U26" s="60">
        <f t="shared" si="2"/>
      </c>
    </row>
    <row r="27" spans="1:21" s="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75" t="s">
        <v>68</v>
      </c>
      <c r="P27" s="177" t="s">
        <v>69</v>
      </c>
      <c r="Q27" s="178"/>
      <c r="R27" s="64"/>
      <c r="S27" s="65"/>
      <c r="T27" s="66"/>
      <c r="U27" s="60">
        <f t="shared" si="2"/>
      </c>
    </row>
    <row r="28" spans="1:21" s="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76"/>
      <c r="P28" s="179" t="s">
        <v>70</v>
      </c>
      <c r="Q28" s="180"/>
      <c r="R28" s="57"/>
      <c r="S28" s="58"/>
      <c r="T28" s="59"/>
      <c r="U28" s="60">
        <f t="shared" si="2"/>
      </c>
    </row>
    <row r="29" spans="1:13" s="7" customFormat="1" ht="15.75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" customFormat="1" ht="15.75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" customFormat="1" ht="15.75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.75">
      <c r="A47" s="168" t="s">
        <v>40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5.75">
      <c r="A48" s="25" t="s">
        <v>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ht="15.75">
      <c r="A49" s="25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 sheet="1" objects="1" scenarios="1"/>
  <mergeCells count="36">
    <mergeCell ref="P21:Q21"/>
    <mergeCell ref="O19:O22"/>
    <mergeCell ref="P19:Q19"/>
    <mergeCell ref="A15:M21"/>
    <mergeCell ref="P20:Q20"/>
    <mergeCell ref="A22:M22"/>
    <mergeCell ref="A36:M40"/>
    <mergeCell ref="B3:D3"/>
    <mergeCell ref="D1:I1"/>
    <mergeCell ref="A14:M14"/>
    <mergeCell ref="A35:M35"/>
    <mergeCell ref="A23:M28"/>
    <mergeCell ref="A30:M34"/>
    <mergeCell ref="A29:M29"/>
    <mergeCell ref="P28:Q28"/>
    <mergeCell ref="O23:O26"/>
    <mergeCell ref="P22:Q22"/>
    <mergeCell ref="O27:O28"/>
    <mergeCell ref="S17:S18"/>
    <mergeCell ref="T17:T18"/>
    <mergeCell ref="O17:Q18"/>
    <mergeCell ref="R17:R18"/>
    <mergeCell ref="B49:M49"/>
    <mergeCell ref="B46:M46"/>
    <mergeCell ref="A47:M47"/>
    <mergeCell ref="B48:M48"/>
    <mergeCell ref="B45:M45"/>
    <mergeCell ref="A41:M41"/>
    <mergeCell ref="B42:M42"/>
    <mergeCell ref="P23:Q23"/>
    <mergeCell ref="P24:Q24"/>
    <mergeCell ref="P25:Q25"/>
    <mergeCell ref="P26:Q26"/>
    <mergeCell ref="P27:Q27"/>
    <mergeCell ref="B43:M43"/>
    <mergeCell ref="B44:M44"/>
  </mergeCells>
  <conditionalFormatting sqref="R19:T28">
    <cfRule type="cellIs" priority="1" dxfId="0" operator="equal" stopIfTrue="1">
      <formula>$U19</formula>
    </cfRule>
  </conditionalFormatting>
  <conditionalFormatting sqref="B48:M49 A15:M21 A23:M28 A30:M34 A36:M40 B42:M46 D6:M10">
    <cfRule type="cellIs" priority="2" dxfId="0" operator="equal" stopIfTrue="1">
      <formula>""</formula>
    </cfRule>
  </conditionalFormatting>
  <conditionalFormatting sqref="C6:C10">
    <cfRule type="cellIs" priority="3" dxfId="0" operator="equal" stopIfTrue="1">
      <formula>""</formula>
    </cfRule>
    <cfRule type="cellIs" priority="4" dxfId="3" operator="equal" stopIfTrue="1">
      <formula>0</formula>
    </cfRule>
  </conditionalFormatting>
  <conditionalFormatting sqref="B6:B10">
    <cfRule type="cellIs" priority="5" dxfId="3" operator="equal" stopIfTrue="1">
      <formula>0</formula>
    </cfRule>
  </conditionalFormatting>
  <conditionalFormatting sqref="C11">
    <cfRule type="cellIs" priority="6" dxfId="1" operator="equal" stopIfTrue="1">
      <formula>$B$11</formula>
    </cfRule>
  </conditionalFormatting>
  <conditionalFormatting sqref="C12">
    <cfRule type="cellIs" priority="7" dxfId="1" operator="equal" stopIfTrue="1">
      <formula>$B$12</formula>
    </cfRule>
  </conditionalFormatting>
  <dataValidations count="1">
    <dataValidation type="list" allowBlank="1" showInputMessage="1" showErrorMessage="1" error="Use an &quot;x&quot; to mark your selection." sqref="R19:T28">
      <formula1>$V$1</formula1>
    </dataValidation>
  </dataValidations>
  <printOptions/>
  <pageMargins left="0.6" right="0.4" top="0.32" bottom="0.33" header="0.34" footer="0.3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11"/>
  <sheetViews>
    <sheetView workbookViewId="0" topLeftCell="A1">
      <selection activeCell="B1" sqref="B1:N1"/>
    </sheetView>
  </sheetViews>
  <sheetFormatPr defaultColWidth="9.140625" defaultRowHeight="12.75"/>
  <cols>
    <col min="1" max="1" width="4.00390625" style="29" customWidth="1"/>
    <col min="2" max="2" width="9.57421875" style="8" customWidth="1"/>
    <col min="3" max="4" width="8.7109375" style="8" customWidth="1"/>
    <col min="5" max="5" width="8.57421875" style="8" customWidth="1"/>
    <col min="6" max="6" width="14.28125" style="8" bestFit="1" customWidth="1"/>
    <col min="7" max="8" width="6.421875" style="8" bestFit="1" customWidth="1"/>
    <col min="9" max="9" width="6.140625" style="8" customWidth="1"/>
    <col min="10" max="11" width="6.7109375" style="8" customWidth="1"/>
    <col min="12" max="12" width="5.140625" style="8" customWidth="1"/>
    <col min="13" max="14" width="7.28125" style="8" customWidth="1"/>
    <col min="15" max="15" width="3.140625" style="8" customWidth="1"/>
    <col min="16" max="16" width="9.140625" style="8" customWidth="1"/>
    <col min="17" max="18" width="8.7109375" style="8" customWidth="1"/>
    <col min="19" max="19" width="8.57421875" style="8" customWidth="1"/>
    <col min="20" max="20" width="12.8515625" style="8" customWidth="1"/>
    <col min="21" max="22" width="5.7109375" style="8" customWidth="1"/>
    <col min="23" max="23" width="6.140625" style="8" customWidth="1"/>
    <col min="24" max="25" width="6.7109375" style="8" customWidth="1"/>
    <col min="26" max="26" width="5.140625" style="8" customWidth="1"/>
    <col min="27" max="28" width="7.28125" style="8" customWidth="1"/>
    <col min="29" max="16384" width="9.140625" style="8" customWidth="1"/>
  </cols>
  <sheetData>
    <row r="1" spans="1:15" s="27" customFormat="1" ht="30" customHeight="1">
      <c r="A1" s="26"/>
      <c r="B1" s="211" t="s">
        <v>44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71"/>
    </row>
    <row r="2" spans="1:15" s="27" customFormat="1" ht="18">
      <c r="A2" s="26"/>
      <c r="C2" s="9"/>
      <c r="D2" s="9"/>
      <c r="E2" s="28" t="str">
        <f>JAN!C1</f>
        <v>Monthly Report on</v>
      </c>
      <c r="F2" s="214">
        <f>JAN!D1</f>
      </c>
      <c r="G2" s="214"/>
      <c r="H2" s="214"/>
      <c r="I2" s="214"/>
      <c r="J2" s="214"/>
      <c r="K2" s="214"/>
      <c r="L2" s="9" t="s">
        <v>39</v>
      </c>
      <c r="M2" s="9"/>
      <c r="N2" s="9"/>
      <c r="O2" s="9"/>
    </row>
    <row r="3" spans="3:13" ht="18">
      <c r="C3" s="8" t="s">
        <v>0</v>
      </c>
      <c r="D3" s="215">
        <f>JAN!C3</f>
      </c>
      <c r="E3" s="215"/>
      <c r="F3" s="215"/>
      <c r="G3" s="215"/>
      <c r="H3" s="21"/>
      <c r="L3" s="30" t="s">
        <v>35</v>
      </c>
      <c r="M3" s="31">
        <f>JAN!M3</f>
        <v>2018</v>
      </c>
    </row>
    <row r="4" spans="4:13" ht="18">
      <c r="D4" s="21"/>
      <c r="E4" s="21"/>
      <c r="F4" s="21"/>
      <c r="G4" s="21"/>
      <c r="H4" s="21"/>
      <c r="K4" s="30"/>
      <c r="L4" s="31"/>
      <c r="M4" s="31"/>
    </row>
    <row r="5" spans="2:14" ht="30.75" customHeight="1" thickBot="1">
      <c r="B5" s="69" t="s">
        <v>2</v>
      </c>
      <c r="C5" s="69">
        <f>JAN!B5</f>
      </c>
      <c r="D5" s="69" t="str">
        <f>JAN!C5</f>
        <v>Worship Attend</v>
      </c>
      <c r="E5" s="69">
        <f>JAN!D5</f>
      </c>
      <c r="F5" s="69" t="str">
        <f>JAN!E5</f>
        <v>Giving</v>
      </c>
      <c r="G5" s="69">
        <f>JAN!F5</f>
      </c>
      <c r="H5" s="69">
        <f>JAN!G5</f>
      </c>
      <c r="I5" s="69" t="str">
        <f>JAN!H5</f>
        <v>SG or Other</v>
      </c>
      <c r="J5" s="69">
        <f>JAN!I5</f>
      </c>
      <c r="K5" s="14" t="str">
        <f>JAN!J5</f>
        <v>Conversions</v>
      </c>
      <c r="L5" s="14" t="str">
        <f>JAN!K5</f>
        <v>Bapt isms</v>
      </c>
      <c r="M5" s="72" t="str">
        <f>JAN!L5</f>
        <v>Growth decisions</v>
      </c>
      <c r="N5" s="72" t="str">
        <f>JAN!M5</f>
        <v>Members Added</v>
      </c>
    </row>
    <row r="6" spans="2:14" ht="15.75" thickBot="1">
      <c r="B6" s="18" t="s">
        <v>6</v>
      </c>
      <c r="C6" s="122">
        <f>IF(SUM(C27:C86)=0,"",SUM(C27:C86))</f>
      </c>
      <c r="D6" s="122">
        <f>IF(SUM(D27:D86)=0,"",SUM(D27:D86))</f>
      </c>
      <c r="E6" s="122">
        <f aca="true" t="shared" si="0" ref="E6:N6">SUM(E27:E86)</f>
        <v>0</v>
      </c>
      <c r="F6" s="126">
        <f t="shared" si="0"/>
        <v>0</v>
      </c>
      <c r="G6" s="123">
        <f t="shared" si="0"/>
        <v>0</v>
      </c>
      <c r="H6" s="123">
        <f>SUM(H27:H86)</f>
        <v>0</v>
      </c>
      <c r="I6" s="123">
        <f t="shared" si="0"/>
        <v>0</v>
      </c>
      <c r="J6" s="124">
        <f t="shared" si="0"/>
        <v>0</v>
      </c>
      <c r="K6" s="34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</row>
    <row r="7" spans="2:14" ht="15.75" thickBot="1">
      <c r="B7" s="36" t="s">
        <v>7</v>
      </c>
      <c r="C7" s="122">
        <f>IF(C6="","",(SUM(C27:C86)/COUNTIF(C27:C86,"&gt;0")))</f>
      </c>
      <c r="D7" s="122">
        <f>IF(D6="","",(SUM(D27:D86)/COUNTIF(D27:D86,"&gt;0")))</f>
      </c>
      <c r="E7" s="122">
        <f aca="true" t="shared" si="1" ref="E7:J7">IF(E6=0,"",(SUM(E27:E86)/COUNTIF(E27:E86,"&gt;0")))</f>
      </c>
      <c r="F7" s="127">
        <f t="shared" si="1"/>
      </c>
      <c r="G7" s="125">
        <f t="shared" si="1"/>
      </c>
      <c r="H7" s="125">
        <f t="shared" si="1"/>
      </c>
      <c r="I7" s="125">
        <f t="shared" si="1"/>
      </c>
      <c r="J7" s="125">
        <f t="shared" si="1"/>
      </c>
      <c r="K7" s="21"/>
      <c r="L7" s="21"/>
      <c r="M7" s="21"/>
      <c r="N7" s="21"/>
    </row>
    <row r="8" spans="4:13" ht="18">
      <c r="D8" s="21"/>
      <c r="E8" s="21"/>
      <c r="F8" s="21"/>
      <c r="G8" s="21"/>
      <c r="H8" s="21"/>
      <c r="K8" s="30"/>
      <c r="L8" s="31"/>
      <c r="M8" s="31"/>
    </row>
    <row r="9" spans="4:13" ht="18">
      <c r="D9" s="21"/>
      <c r="E9" s="21"/>
      <c r="F9" s="21"/>
      <c r="G9" s="21"/>
      <c r="H9" s="21"/>
      <c r="K9" s="30"/>
      <c r="L9" s="31"/>
      <c r="M9" s="31"/>
    </row>
    <row r="10" spans="4:13" ht="18">
      <c r="D10" s="21"/>
      <c r="E10" s="21"/>
      <c r="F10" s="21"/>
      <c r="G10" s="21"/>
      <c r="H10" s="21"/>
      <c r="K10" s="30"/>
      <c r="L10" s="31"/>
      <c r="M10" s="31"/>
    </row>
    <row r="11" spans="4:13" ht="18">
      <c r="D11" s="21"/>
      <c r="E11" s="21"/>
      <c r="F11" s="21"/>
      <c r="G11" s="21"/>
      <c r="H11" s="21"/>
      <c r="K11" s="30"/>
      <c r="L11" s="31"/>
      <c r="M11" s="31"/>
    </row>
    <row r="12" spans="4:13" ht="18">
      <c r="D12" s="21"/>
      <c r="E12" s="21"/>
      <c r="F12" s="21"/>
      <c r="G12" s="21"/>
      <c r="H12" s="21"/>
      <c r="K12" s="30"/>
      <c r="L12" s="31"/>
      <c r="M12" s="31"/>
    </row>
    <row r="13" spans="4:13" ht="18">
      <c r="D13" s="21"/>
      <c r="E13" s="21"/>
      <c r="F13" s="21"/>
      <c r="G13" s="21"/>
      <c r="H13" s="21"/>
      <c r="K13" s="30"/>
      <c r="L13" s="31"/>
      <c r="M13" s="31"/>
    </row>
    <row r="14" spans="4:13" ht="18">
      <c r="D14" s="21"/>
      <c r="E14" s="21"/>
      <c r="F14" s="21"/>
      <c r="G14" s="21"/>
      <c r="H14" s="21"/>
      <c r="K14" s="30"/>
      <c r="L14" s="31"/>
      <c r="M14" s="31"/>
    </row>
    <row r="15" spans="4:13" ht="18">
      <c r="D15" s="21"/>
      <c r="E15" s="21"/>
      <c r="F15" s="21"/>
      <c r="G15" s="21"/>
      <c r="H15" s="21"/>
      <c r="K15" s="30"/>
      <c r="L15" s="31"/>
      <c r="M15" s="31"/>
    </row>
    <row r="16" spans="4:13" ht="18">
      <c r="D16" s="21"/>
      <c r="E16" s="21"/>
      <c r="F16" s="21"/>
      <c r="G16" s="21"/>
      <c r="H16" s="21"/>
      <c r="K16" s="30"/>
      <c r="L16" s="31"/>
      <c r="M16" s="31"/>
    </row>
    <row r="17" spans="4:13" ht="18">
      <c r="D17" s="21"/>
      <c r="E17" s="21"/>
      <c r="F17" s="21"/>
      <c r="G17" s="21"/>
      <c r="H17" s="21"/>
      <c r="K17" s="30"/>
      <c r="L17" s="31"/>
      <c r="M17" s="31"/>
    </row>
    <row r="18" spans="4:13" ht="18">
      <c r="D18" s="21"/>
      <c r="E18" s="21"/>
      <c r="F18" s="21"/>
      <c r="G18" s="21"/>
      <c r="H18" s="21"/>
      <c r="K18" s="30"/>
      <c r="L18" s="31"/>
      <c r="M18" s="31"/>
    </row>
    <row r="19" spans="4:13" ht="18">
      <c r="D19" s="21"/>
      <c r="E19" s="21"/>
      <c r="F19" s="21"/>
      <c r="G19" s="21"/>
      <c r="H19" s="21"/>
      <c r="K19" s="30"/>
      <c r="L19" s="31"/>
      <c r="M19" s="31"/>
    </row>
    <row r="20" spans="4:13" ht="18">
      <c r="D20" s="21"/>
      <c r="E20" s="21"/>
      <c r="F20" s="21"/>
      <c r="G20" s="21"/>
      <c r="H20" s="21"/>
      <c r="K20" s="30"/>
      <c r="L20" s="31"/>
      <c r="M20" s="31"/>
    </row>
    <row r="21" spans="4:13" ht="18">
      <c r="D21" s="21"/>
      <c r="E21" s="21"/>
      <c r="F21" s="21"/>
      <c r="G21" s="21"/>
      <c r="H21" s="21"/>
      <c r="K21" s="30"/>
      <c r="L21" s="31"/>
      <c r="M21" s="31"/>
    </row>
    <row r="22" spans="4:13" ht="18">
      <c r="D22" s="21"/>
      <c r="E22" s="21"/>
      <c r="F22" s="21"/>
      <c r="G22" s="21"/>
      <c r="H22" s="21"/>
      <c r="K22" s="30"/>
      <c r="L22" s="31"/>
      <c r="M22" s="31"/>
    </row>
    <row r="23" spans="4:13" ht="18">
      <c r="D23" s="21"/>
      <c r="E23" s="21"/>
      <c r="F23" s="21"/>
      <c r="G23" s="21"/>
      <c r="H23" s="21"/>
      <c r="K23" s="30"/>
      <c r="L23" s="31"/>
      <c r="M23" s="31"/>
    </row>
    <row r="24" spans="4:13" ht="18">
      <c r="D24" s="21"/>
      <c r="E24" s="21"/>
      <c r="F24" s="21"/>
      <c r="G24" s="21"/>
      <c r="H24" s="21"/>
      <c r="K24" s="30"/>
      <c r="L24" s="31"/>
      <c r="M24" s="31"/>
    </row>
    <row r="25" spans="2:28" ht="15.75">
      <c r="B25" s="210" t="s">
        <v>85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P25" s="210" t="s">
        <v>37</v>
      </c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</row>
    <row r="26" spans="1:28" s="33" customFormat="1" ht="30.75" customHeight="1" thickBot="1">
      <c r="A26" s="37"/>
      <c r="B26" s="69" t="str">
        <f>B5</f>
        <v>Week</v>
      </c>
      <c r="C26" s="69">
        <f aca="true" t="shared" si="2" ref="C26:N26">C5</f>
      </c>
      <c r="D26" s="69" t="str">
        <f t="shared" si="2"/>
        <v>Worship Attend</v>
      </c>
      <c r="E26" s="69">
        <f t="shared" si="2"/>
      </c>
      <c r="F26" s="69" t="str">
        <f t="shared" si="2"/>
        <v>Giving</v>
      </c>
      <c r="G26" s="69">
        <f t="shared" si="2"/>
      </c>
      <c r="H26" s="69">
        <f t="shared" si="2"/>
      </c>
      <c r="I26" s="69" t="str">
        <f t="shared" si="2"/>
        <v>SG or Other</v>
      </c>
      <c r="J26" s="69">
        <f t="shared" si="2"/>
      </c>
      <c r="K26" s="14" t="str">
        <f t="shared" si="2"/>
        <v>Conversions</v>
      </c>
      <c r="L26" s="14" t="str">
        <f t="shared" si="2"/>
        <v>Bapt isms</v>
      </c>
      <c r="M26" s="72" t="str">
        <f t="shared" si="2"/>
        <v>Growth decisions</v>
      </c>
      <c r="N26" s="72" t="str">
        <f t="shared" si="2"/>
        <v>Members Added</v>
      </c>
      <c r="O26" s="83"/>
      <c r="P26" s="46" t="str">
        <f>B5</f>
        <v>Week</v>
      </c>
      <c r="Q26" s="46">
        <f>C26</f>
      </c>
      <c r="R26" s="46" t="str">
        <f aca="true" t="shared" si="3" ref="R26:AB26">D26</f>
        <v>Worship Attend</v>
      </c>
      <c r="S26" s="46">
        <f t="shared" si="3"/>
      </c>
      <c r="T26" s="46" t="str">
        <f t="shared" si="3"/>
        <v>Giving</v>
      </c>
      <c r="U26" s="46">
        <f t="shared" si="3"/>
      </c>
      <c r="V26" s="46">
        <f t="shared" si="3"/>
      </c>
      <c r="W26" s="46" t="str">
        <f t="shared" si="3"/>
        <v>SG or Other</v>
      </c>
      <c r="X26" s="46">
        <f t="shared" si="3"/>
      </c>
      <c r="Y26" s="32" t="str">
        <f t="shared" si="3"/>
        <v>Conversions</v>
      </c>
      <c r="Z26" s="32" t="str">
        <f t="shared" si="3"/>
        <v>Bapt isms</v>
      </c>
      <c r="AA26" s="97" t="str">
        <f t="shared" si="3"/>
        <v>Growth decisions</v>
      </c>
      <c r="AB26" s="97" t="str">
        <f t="shared" si="3"/>
        <v>Members Added</v>
      </c>
    </row>
    <row r="27" spans="1:28" ht="15.75" thickBot="1">
      <c r="A27" s="200" t="s">
        <v>12</v>
      </c>
      <c r="B27" s="38">
        <v>1</v>
      </c>
      <c r="C27" s="128">
        <f>IF(JAN!B6="","",JAN!B6)</f>
        <v>0</v>
      </c>
      <c r="D27" s="128">
        <f>IF(JAN!C6="","",JAN!C6)</f>
      </c>
      <c r="E27" s="128">
        <f>IF(JAN!D6="","",JAN!D6)</f>
      </c>
      <c r="F27" s="137">
        <f>IF(JAN!E6="","",JAN!E6)</f>
      </c>
      <c r="G27" s="128">
        <f>IF(JAN!F6="","",JAN!F6)</f>
      </c>
      <c r="H27" s="128">
        <f>IF(JAN!G6="","",JAN!G6)</f>
      </c>
      <c r="I27" s="128">
        <f>IF(JAN!H6="","",JAN!H6)</f>
      </c>
      <c r="J27" s="128">
        <f>IF(JAN!I6="","",JAN!I6)</f>
      </c>
      <c r="K27" s="128">
        <f>IF(JAN!J6="","",JAN!J6)</f>
      </c>
      <c r="L27" s="128">
        <f>IF(JAN!K6="","",JAN!K6)</f>
      </c>
      <c r="M27" s="128">
        <f>IF(JAN!L6="","",JAN!L6)</f>
      </c>
      <c r="N27" s="129">
        <f>IF(JAN!M6="","",JAN!M6)</f>
      </c>
      <c r="O27" s="21"/>
      <c r="P27" s="47" t="s">
        <v>12</v>
      </c>
      <c r="Q27" s="136">
        <f aca="true" t="shared" si="4" ref="Q27:AB27">IF(SUM(C27:C31)=0,"",(SUM(C27:C31)/(COUNTIF(C27:C31,"&gt;0"))))</f>
      </c>
      <c r="R27" s="136">
        <f t="shared" si="4"/>
      </c>
      <c r="S27" s="136">
        <f t="shared" si="4"/>
      </c>
      <c r="T27" s="136">
        <f t="shared" si="4"/>
      </c>
      <c r="U27" s="136">
        <f t="shared" si="4"/>
      </c>
      <c r="V27" s="136">
        <f t="shared" si="4"/>
      </c>
      <c r="W27" s="136">
        <f t="shared" si="4"/>
      </c>
      <c r="X27" s="136">
        <f t="shared" si="4"/>
      </c>
      <c r="Y27" s="136">
        <f t="shared" si="4"/>
      </c>
      <c r="Z27" s="136">
        <f t="shared" si="4"/>
      </c>
      <c r="AA27" s="136">
        <f t="shared" si="4"/>
      </c>
      <c r="AB27" s="136">
        <f t="shared" si="4"/>
      </c>
    </row>
    <row r="28" spans="1:28" ht="15.75" thickBot="1">
      <c r="A28" s="212"/>
      <c r="B28" s="40">
        <v>2</v>
      </c>
      <c r="C28" s="130">
        <f>IF(JAN!B7="","",JAN!B7)</f>
        <v>0</v>
      </c>
      <c r="D28" s="130">
        <f>IF(JAN!C7="","",JAN!C7)</f>
      </c>
      <c r="E28" s="130">
        <f>IF(JAN!D7="","",JAN!D7)</f>
      </c>
      <c r="F28" s="138">
        <f>IF(JAN!E7="","",JAN!E7)</f>
      </c>
      <c r="G28" s="130">
        <f>IF(JAN!F7="","",JAN!F7)</f>
      </c>
      <c r="H28" s="130">
        <f>IF(JAN!G7="","",JAN!G7)</f>
      </c>
      <c r="I28" s="130">
        <f>IF(JAN!H7="","",JAN!H7)</f>
      </c>
      <c r="J28" s="130">
        <f>IF(JAN!I7="","",JAN!I7)</f>
      </c>
      <c r="K28" s="130">
        <f>IF(JAN!J7="","",JAN!J7)</f>
      </c>
      <c r="L28" s="130">
        <f>IF(JAN!K7="","",JAN!K7)</f>
      </c>
      <c r="M28" s="130">
        <f>IF(JAN!L7="","",JAN!L7)</f>
      </c>
      <c r="N28" s="131">
        <f>IF(JAN!M7="","",JAN!M7)</f>
      </c>
      <c r="O28" s="21"/>
      <c r="P28" s="48" t="s">
        <v>13</v>
      </c>
      <c r="Q28" s="136">
        <f aca="true" t="shared" si="5" ref="Q28:AB28">IF(SUM(C32:C36)=0,"",(SUM(C32:C36)/(COUNTIF(C32:C36,"&gt;0"))))</f>
      </c>
      <c r="R28" s="136">
        <f t="shared" si="5"/>
      </c>
      <c r="S28" s="136">
        <f t="shared" si="5"/>
      </c>
      <c r="T28" s="136">
        <f t="shared" si="5"/>
      </c>
      <c r="U28" s="136">
        <f t="shared" si="5"/>
      </c>
      <c r="V28" s="136">
        <f t="shared" si="5"/>
      </c>
      <c r="W28" s="136">
        <f t="shared" si="5"/>
      </c>
      <c r="X28" s="136">
        <f t="shared" si="5"/>
      </c>
      <c r="Y28" s="136">
        <f t="shared" si="5"/>
      </c>
      <c r="Z28" s="136">
        <f t="shared" si="5"/>
      </c>
      <c r="AA28" s="136">
        <f t="shared" si="5"/>
      </c>
      <c r="AB28" s="136">
        <f t="shared" si="5"/>
      </c>
    </row>
    <row r="29" spans="1:28" ht="15.75" thickBot="1">
      <c r="A29" s="212"/>
      <c r="B29" s="40">
        <v>3</v>
      </c>
      <c r="C29" s="130">
        <f>IF(JAN!B8="","",JAN!B8)</f>
        <v>0</v>
      </c>
      <c r="D29" s="130">
        <f>IF(JAN!C8="","",JAN!C8)</f>
      </c>
      <c r="E29" s="130">
        <f>IF(JAN!D8="","",JAN!D8)</f>
      </c>
      <c r="F29" s="138">
        <f>IF(JAN!E8="","",JAN!E8)</f>
      </c>
      <c r="G29" s="130">
        <f>IF(JAN!F8="","",JAN!F8)</f>
      </c>
      <c r="H29" s="130">
        <f>IF(JAN!G8="","",JAN!G8)</f>
      </c>
      <c r="I29" s="130">
        <f>IF(JAN!H8="","",JAN!H8)</f>
      </c>
      <c r="J29" s="130">
        <f>IF(JAN!I8="","",JAN!I8)</f>
      </c>
      <c r="K29" s="130">
        <f>IF(JAN!J8="","",JAN!J8)</f>
      </c>
      <c r="L29" s="130">
        <f>IF(JAN!K8="","",JAN!K8)</f>
      </c>
      <c r="M29" s="130">
        <f>IF(JAN!L8="","",JAN!L8)</f>
      </c>
      <c r="N29" s="131">
        <f>IF(JAN!M8="","",JAN!M8)</f>
      </c>
      <c r="O29" s="21"/>
      <c r="P29" s="48" t="s">
        <v>14</v>
      </c>
      <c r="Q29" s="136">
        <f aca="true" t="shared" si="6" ref="Q29:AB29">IF(SUM(C37:C41)=0,"",(SUM(C37:C41)/(COUNTIF(C37:C41,"&gt;0"))))</f>
      </c>
      <c r="R29" s="136">
        <f t="shared" si="6"/>
      </c>
      <c r="S29" s="136">
        <f t="shared" si="6"/>
      </c>
      <c r="T29" s="136">
        <f t="shared" si="6"/>
      </c>
      <c r="U29" s="136">
        <f t="shared" si="6"/>
      </c>
      <c r="V29" s="136">
        <f t="shared" si="6"/>
      </c>
      <c r="W29" s="136">
        <f t="shared" si="6"/>
      </c>
      <c r="X29" s="136">
        <f t="shared" si="6"/>
      </c>
      <c r="Y29" s="136">
        <f t="shared" si="6"/>
      </c>
      <c r="Z29" s="136">
        <f t="shared" si="6"/>
      </c>
      <c r="AA29" s="136">
        <f t="shared" si="6"/>
      </c>
      <c r="AB29" s="136">
        <f t="shared" si="6"/>
      </c>
    </row>
    <row r="30" spans="1:28" ht="15.75" thickBot="1">
      <c r="A30" s="212"/>
      <c r="B30" s="42">
        <v>4</v>
      </c>
      <c r="C30" s="130">
        <f>IF(JAN!B9="","",JAN!B9)</f>
        <v>0</v>
      </c>
      <c r="D30" s="130">
        <f>IF(JAN!C9="","",JAN!C9)</f>
      </c>
      <c r="E30" s="130">
        <f>IF(JAN!D9="","",JAN!D9)</f>
      </c>
      <c r="F30" s="138">
        <f>IF(JAN!E9="","",JAN!E9)</f>
      </c>
      <c r="G30" s="130">
        <f>IF(JAN!F9="","",JAN!F9)</f>
      </c>
      <c r="H30" s="130">
        <f>IF(JAN!G9="","",JAN!G9)</f>
      </c>
      <c r="I30" s="130">
        <f>IF(JAN!H9="","",JAN!H9)</f>
      </c>
      <c r="J30" s="130">
        <f>IF(JAN!I9="","",JAN!I9)</f>
      </c>
      <c r="K30" s="130">
        <f>IF(JAN!J9="","",JAN!J9)</f>
      </c>
      <c r="L30" s="130">
        <f>IF(JAN!K9="","",JAN!K9)</f>
      </c>
      <c r="M30" s="130">
        <f>IF(JAN!L9="","",JAN!L9)</f>
      </c>
      <c r="N30" s="131">
        <f>IF(JAN!M9="","",JAN!M9)</f>
      </c>
      <c r="O30" s="21"/>
      <c r="P30" s="48" t="s">
        <v>15</v>
      </c>
      <c r="Q30" s="136">
        <f aca="true" t="shared" si="7" ref="Q30:AB30">IF(SUM(C42:C46)=0,"",(SUM(C42:C46)/(COUNTIF(C42:C46,"&gt;0"))))</f>
      </c>
      <c r="R30" s="136">
        <f t="shared" si="7"/>
      </c>
      <c r="S30" s="136">
        <f t="shared" si="7"/>
      </c>
      <c r="T30" s="136">
        <f t="shared" si="7"/>
      </c>
      <c r="U30" s="136">
        <f t="shared" si="7"/>
      </c>
      <c r="V30" s="136">
        <f t="shared" si="7"/>
      </c>
      <c r="W30" s="136">
        <f t="shared" si="7"/>
      </c>
      <c r="X30" s="136">
        <f t="shared" si="7"/>
      </c>
      <c r="Y30" s="136">
        <f t="shared" si="7"/>
      </c>
      <c r="Z30" s="136">
        <f t="shared" si="7"/>
      </c>
      <c r="AA30" s="136">
        <f t="shared" si="7"/>
      </c>
      <c r="AB30" s="136">
        <f t="shared" si="7"/>
      </c>
    </row>
    <row r="31" spans="1:28" ht="15.75" thickBot="1">
      <c r="A31" s="213"/>
      <c r="B31" s="43"/>
      <c r="C31" s="132">
        <f>IF(JAN!B10="","",JAN!B10)</f>
      </c>
      <c r="D31" s="132">
        <f>IF(JAN!C10="","",JAN!C10)</f>
      </c>
      <c r="E31" s="132">
        <f>IF(JAN!D10="","",JAN!D10)</f>
      </c>
      <c r="F31" s="139">
        <f>IF(JAN!E10="","",JAN!E10)</f>
      </c>
      <c r="G31" s="132">
        <f>IF(JAN!F10="","",JAN!F10)</f>
      </c>
      <c r="H31" s="132">
        <f>IF(JAN!G10="","",JAN!G10)</f>
      </c>
      <c r="I31" s="132">
        <f>IF(JAN!H10="","",JAN!H10)</f>
      </c>
      <c r="J31" s="132">
        <f>IF(JAN!I10="","",JAN!I10)</f>
      </c>
      <c r="K31" s="132">
        <f>IF(JAN!J10="","",JAN!J10)</f>
      </c>
      <c r="L31" s="132">
        <f>IF(JAN!K10="","",JAN!K10)</f>
      </c>
      <c r="M31" s="132">
        <f>IF(JAN!L10="","",JAN!L10)</f>
      </c>
      <c r="N31" s="133">
        <f>IF(JAN!M10="","",JAN!M10)</f>
      </c>
      <c r="O31" s="21"/>
      <c r="P31" s="48" t="s">
        <v>16</v>
      </c>
      <c r="Q31" s="136">
        <f aca="true" t="shared" si="8" ref="Q31:AB31">IF(SUM(C47:C51)=0,"",(SUM(C47:C51)/(COUNTIF(C47:C51,"&gt;0"))))</f>
      </c>
      <c r="R31" s="136">
        <f t="shared" si="8"/>
      </c>
      <c r="S31" s="136">
        <f t="shared" si="8"/>
      </c>
      <c r="T31" s="136">
        <f t="shared" si="8"/>
      </c>
      <c r="U31" s="136">
        <f t="shared" si="8"/>
      </c>
      <c r="V31" s="136">
        <f t="shared" si="8"/>
      </c>
      <c r="W31" s="136">
        <f t="shared" si="8"/>
      </c>
      <c r="X31" s="136">
        <f t="shared" si="8"/>
      </c>
      <c r="Y31" s="136">
        <f t="shared" si="8"/>
      </c>
      <c r="Z31" s="136">
        <f t="shared" si="8"/>
      </c>
      <c r="AA31" s="136">
        <f t="shared" si="8"/>
      </c>
      <c r="AB31" s="136">
        <f t="shared" si="8"/>
      </c>
    </row>
    <row r="32" spans="1:28" ht="15" customHeight="1">
      <c r="A32" s="203" t="s">
        <v>13</v>
      </c>
      <c r="B32" s="38">
        <v>5</v>
      </c>
      <c r="C32" s="128">
        <f>IF(FEB!B6="","",FEB!B6)</f>
        <v>0</v>
      </c>
      <c r="D32" s="128">
        <f>IF(FEB!C6="","",FEB!C6)</f>
      </c>
      <c r="E32" s="128">
        <f>IF(FEB!D6="","",FEB!D6)</f>
      </c>
      <c r="F32" s="137">
        <f>IF(FEB!E6="","",FEB!E6)</f>
      </c>
      <c r="G32" s="128">
        <f>IF(FEB!F6="","",FEB!F6)</f>
      </c>
      <c r="H32" s="128">
        <f>IF(FEB!G6="","",FEB!G6)</f>
      </c>
      <c r="I32" s="128">
        <f>IF(FEB!H6="","",FEB!H6)</f>
      </c>
      <c r="J32" s="128">
        <f>IF(FEB!I6="","",FEB!I6)</f>
      </c>
      <c r="K32" s="128">
        <f>IF(FEB!J6="","",FEB!J6)</f>
      </c>
      <c r="L32" s="128">
        <f>IF(FEB!K6="","",FEB!K6)</f>
      </c>
      <c r="M32" s="128">
        <f>IF(FEB!L6="","",FEB!L6)</f>
      </c>
      <c r="N32" s="129">
        <f>IF(FEB!M6="","",FEB!M6)</f>
      </c>
      <c r="O32" s="21"/>
      <c r="P32" s="48" t="s">
        <v>17</v>
      </c>
      <c r="Q32" s="141">
        <f aca="true" t="shared" si="9" ref="Q32:AB32">IF(SUM(C52:C56)=0,"",(SUM(C52:C56)/(COUNTIF(C52:C56,"&gt;0"))))</f>
      </c>
      <c r="R32" s="141">
        <f t="shared" si="9"/>
      </c>
      <c r="S32" s="141">
        <f t="shared" si="9"/>
      </c>
      <c r="T32" s="141">
        <f t="shared" si="9"/>
      </c>
      <c r="U32" s="141">
        <f t="shared" si="9"/>
      </c>
      <c r="V32" s="141">
        <f t="shared" si="9"/>
      </c>
      <c r="W32" s="141">
        <f t="shared" si="9"/>
      </c>
      <c r="X32" s="141">
        <f t="shared" si="9"/>
      </c>
      <c r="Y32" s="141">
        <f t="shared" si="9"/>
      </c>
      <c r="Z32" s="141">
        <f t="shared" si="9"/>
      </c>
      <c r="AA32" s="141">
        <f t="shared" si="9"/>
      </c>
      <c r="AB32" s="141">
        <f t="shared" si="9"/>
      </c>
    </row>
    <row r="33" spans="1:28" ht="15">
      <c r="A33" s="204"/>
      <c r="B33" s="40">
        <v>6</v>
      </c>
      <c r="C33" s="130">
        <f>IF(FEB!B7="","",FEB!B7)</f>
        <v>0</v>
      </c>
      <c r="D33" s="130">
        <f>IF(FEB!C7="","",FEB!C7)</f>
      </c>
      <c r="E33" s="130">
        <f>IF(FEB!D7="","",FEB!D7)</f>
      </c>
      <c r="F33" s="138">
        <f>IF(FEB!E7="","",FEB!E7)</f>
      </c>
      <c r="G33" s="130">
        <f>IF(FEB!F7="","",FEB!F7)</f>
      </c>
      <c r="H33" s="130">
        <f>IF(FEB!G7="","",FEB!G7)</f>
      </c>
      <c r="I33" s="130">
        <f>IF(FEB!H7="","",FEB!H7)</f>
      </c>
      <c r="J33" s="130">
        <f>IF(FEB!I7="","",FEB!I7)</f>
      </c>
      <c r="K33" s="130">
        <f>IF(FEB!J7="","",FEB!J7)</f>
      </c>
      <c r="L33" s="130">
        <f>IF(FEB!K7="","",FEB!K7)</f>
      </c>
      <c r="M33" s="130">
        <f>IF(FEB!L7="","",FEB!L7)</f>
      </c>
      <c r="N33" s="131">
        <f>IF(FEB!M7="","",FEB!M7)</f>
      </c>
      <c r="O33" s="21"/>
      <c r="P33" s="48" t="s">
        <v>18</v>
      </c>
      <c r="Q33" s="136">
        <f aca="true" t="shared" si="10" ref="Q33:AB33">IF(SUM(C57:C61)=0,"",(SUM(C57:C61)/(COUNTIF(C57:C61,"&gt;0"))))</f>
      </c>
      <c r="R33" s="136">
        <f t="shared" si="10"/>
      </c>
      <c r="S33" s="136">
        <f t="shared" si="10"/>
      </c>
      <c r="T33" s="136">
        <f t="shared" si="10"/>
      </c>
      <c r="U33" s="136">
        <f t="shared" si="10"/>
      </c>
      <c r="V33" s="136">
        <f t="shared" si="10"/>
      </c>
      <c r="W33" s="136">
        <f t="shared" si="10"/>
      </c>
      <c r="X33" s="136">
        <f t="shared" si="10"/>
      </c>
      <c r="Y33" s="136">
        <f t="shared" si="10"/>
      </c>
      <c r="Z33" s="136">
        <f t="shared" si="10"/>
      </c>
      <c r="AA33" s="136">
        <f t="shared" si="10"/>
      </c>
      <c r="AB33" s="136">
        <f t="shared" si="10"/>
      </c>
    </row>
    <row r="34" spans="1:28" ht="15">
      <c r="A34" s="204"/>
      <c r="B34" s="40">
        <v>7</v>
      </c>
      <c r="C34" s="130">
        <f>IF(FEB!B8="","",FEB!B8)</f>
        <v>0</v>
      </c>
      <c r="D34" s="130">
        <f>IF(FEB!C8="","",FEB!C8)</f>
      </c>
      <c r="E34" s="130">
        <f>IF(FEB!D8="","",FEB!D8)</f>
      </c>
      <c r="F34" s="138">
        <f>IF(FEB!E8="","",FEB!E8)</f>
      </c>
      <c r="G34" s="130">
        <f>IF(FEB!F8="","",FEB!F8)</f>
      </c>
      <c r="H34" s="130">
        <f>IF(FEB!G8="","",FEB!G8)</f>
      </c>
      <c r="I34" s="130">
        <f>IF(FEB!H8="","",FEB!H8)</f>
      </c>
      <c r="J34" s="130">
        <f>IF(FEB!I8="","",FEB!I8)</f>
      </c>
      <c r="K34" s="130">
        <f>IF(FEB!J8="","",FEB!J8)</f>
      </c>
      <c r="L34" s="130">
        <f>IF(FEB!K8="","",FEB!K8)</f>
      </c>
      <c r="M34" s="130">
        <f>IF(FEB!L8="","",FEB!L8)</f>
      </c>
      <c r="N34" s="131">
        <f>IF(FEB!M8="","",FEB!M8)</f>
      </c>
      <c r="O34" s="21"/>
      <c r="P34" s="48" t="s">
        <v>19</v>
      </c>
      <c r="Q34" s="136">
        <f aca="true" t="shared" si="11" ref="Q34:AB34">IF(SUM(C62:C66)=0,"",(SUM(C62:C66)/(COUNTIF(C62:C66,"&gt;0"))))</f>
      </c>
      <c r="R34" s="136">
        <f t="shared" si="11"/>
      </c>
      <c r="S34" s="136">
        <f t="shared" si="11"/>
      </c>
      <c r="T34" s="136">
        <f t="shared" si="11"/>
      </c>
      <c r="U34" s="136">
        <f t="shared" si="11"/>
      </c>
      <c r="V34" s="136">
        <f t="shared" si="11"/>
      </c>
      <c r="W34" s="136">
        <f t="shared" si="11"/>
      </c>
      <c r="X34" s="136">
        <f t="shared" si="11"/>
      </c>
      <c r="Y34" s="136">
        <f t="shared" si="11"/>
      </c>
      <c r="Z34" s="136">
        <f t="shared" si="11"/>
      </c>
      <c r="AA34" s="136">
        <f t="shared" si="11"/>
      </c>
      <c r="AB34" s="136">
        <f t="shared" si="11"/>
      </c>
    </row>
    <row r="35" spans="1:28" ht="15">
      <c r="A35" s="204"/>
      <c r="B35" s="40">
        <v>8</v>
      </c>
      <c r="C35" s="130">
        <f>IF(FEB!B9="","",FEB!B9)</f>
        <v>0</v>
      </c>
      <c r="D35" s="130">
        <f>IF(FEB!C9="","",FEB!C9)</f>
      </c>
      <c r="E35" s="130">
        <f>IF(FEB!D9="","",FEB!D9)</f>
      </c>
      <c r="F35" s="138">
        <f>IF(FEB!E9="","",FEB!E9)</f>
      </c>
      <c r="G35" s="130">
        <f>IF(FEB!F9="","",FEB!F9)</f>
      </c>
      <c r="H35" s="130">
        <f>IF(FEB!G9="","",FEB!G9)</f>
      </c>
      <c r="I35" s="130">
        <f>IF(FEB!H9="","",FEB!H9)</f>
      </c>
      <c r="J35" s="130">
        <f>IF(FEB!I9="","",FEB!I9)</f>
      </c>
      <c r="K35" s="130">
        <f>IF(FEB!J9="","",FEB!J9)</f>
      </c>
      <c r="L35" s="130">
        <f>IF(FEB!K9="","",FEB!K9)</f>
      </c>
      <c r="M35" s="130">
        <f>IF(FEB!L9="","",FEB!L9)</f>
      </c>
      <c r="N35" s="131">
        <f>IF(FEB!M9="","",FEB!M9)</f>
      </c>
      <c r="O35" s="21"/>
      <c r="P35" s="48" t="s">
        <v>36</v>
      </c>
      <c r="Q35" s="136">
        <f aca="true" t="shared" si="12" ref="Q35:AB35">IF(SUM(C67:C71)=0,"",(SUM(C67:C71)/(COUNTIF(C67:C71,"&gt;0"))))</f>
      </c>
      <c r="R35" s="136">
        <f t="shared" si="12"/>
      </c>
      <c r="S35" s="136">
        <f t="shared" si="12"/>
      </c>
      <c r="T35" s="136">
        <f t="shared" si="12"/>
      </c>
      <c r="U35" s="136">
        <f t="shared" si="12"/>
      </c>
      <c r="V35" s="136">
        <f t="shared" si="12"/>
      </c>
      <c r="W35" s="136">
        <f t="shared" si="12"/>
      </c>
      <c r="X35" s="136">
        <f t="shared" si="12"/>
      </c>
      <c r="Y35" s="136">
        <f t="shared" si="12"/>
      </c>
      <c r="Z35" s="136">
        <f t="shared" si="12"/>
      </c>
      <c r="AA35" s="136">
        <f t="shared" si="12"/>
      </c>
      <c r="AB35" s="136">
        <f t="shared" si="12"/>
      </c>
    </row>
    <row r="36" spans="1:28" ht="15.75" thickBot="1">
      <c r="A36" s="205"/>
      <c r="B36" s="43">
        <v>9</v>
      </c>
      <c r="C36" s="132">
        <f>IF(FEB!B10="","",FEB!B10)</f>
      </c>
      <c r="D36" s="132">
        <f>IF(FEB!C10="","",FEB!C10)</f>
      </c>
      <c r="E36" s="132">
        <f>IF(FEB!D10="","",FEB!D10)</f>
      </c>
      <c r="F36" s="139">
        <f>IF(FEB!E10="","",FEB!E10)</f>
      </c>
      <c r="G36" s="132">
        <f>IF(FEB!F10="","",FEB!F10)</f>
      </c>
      <c r="H36" s="132">
        <f>IF(FEB!G10="","",FEB!G10)</f>
      </c>
      <c r="I36" s="132">
        <f>IF(FEB!H10="","",FEB!H10)</f>
      </c>
      <c r="J36" s="132">
        <f>IF(FEB!I10="","",FEB!I10)</f>
      </c>
      <c r="K36" s="132">
        <f>IF(FEB!J10="","",FEB!J10)</f>
      </c>
      <c r="L36" s="132">
        <f>IF(FEB!K10="","",FEB!K10)</f>
      </c>
      <c r="M36" s="132">
        <f>IF(FEB!L10="","",FEB!L10)</f>
      </c>
      <c r="N36" s="133">
        <f>IF(FEB!M10="","",FEB!M10)</f>
      </c>
      <c r="O36" s="21"/>
      <c r="P36" s="48" t="s">
        <v>21</v>
      </c>
      <c r="Q36" s="136">
        <f aca="true" t="shared" si="13" ref="Q36:AB36">IF(SUM(C72:C76)=0,"",(SUM(C72:C76)/(COUNTIF(C72:C76,"&gt;0"))))</f>
      </c>
      <c r="R36" s="136">
        <f t="shared" si="13"/>
      </c>
      <c r="S36" s="136">
        <f t="shared" si="13"/>
      </c>
      <c r="T36" s="136">
        <f t="shared" si="13"/>
      </c>
      <c r="U36" s="136">
        <f t="shared" si="13"/>
      </c>
      <c r="V36" s="136">
        <f t="shared" si="13"/>
      </c>
      <c r="W36" s="136">
        <f t="shared" si="13"/>
      </c>
      <c r="X36" s="136">
        <f t="shared" si="13"/>
      </c>
      <c r="Y36" s="136">
        <f t="shared" si="13"/>
      </c>
      <c r="Z36" s="136">
        <f t="shared" si="13"/>
      </c>
      <c r="AA36" s="136">
        <f t="shared" si="13"/>
      </c>
      <c r="AB36" s="136">
        <f t="shared" si="13"/>
      </c>
    </row>
    <row r="37" spans="1:28" ht="15" customHeight="1">
      <c r="A37" s="207" t="s">
        <v>14</v>
      </c>
      <c r="B37" s="45">
        <v>9</v>
      </c>
      <c r="C37" s="134">
        <f>IF(MAR!B6="","",MAR!B6)</f>
        <v>0</v>
      </c>
      <c r="D37" s="134">
        <f>IF(MAR!C6="","",MAR!C6)</f>
      </c>
      <c r="E37" s="134">
        <f>IF(MAR!D6="","",MAR!D6)</f>
      </c>
      <c r="F37" s="140">
        <f>IF(MAR!E6="","",MAR!E6)</f>
      </c>
      <c r="G37" s="134">
        <f>IF(MAR!F6="","",MAR!F6)</f>
      </c>
      <c r="H37" s="134">
        <f>IF(MAR!G6="","",MAR!G6)</f>
      </c>
      <c r="I37" s="134">
        <f>IF(MAR!H6="","",MAR!H6)</f>
      </c>
      <c r="J37" s="134">
        <f>IF(MAR!I6="","",MAR!I6)</f>
      </c>
      <c r="K37" s="134">
        <f>IF(MAR!J6="","",MAR!J6)</f>
      </c>
      <c r="L37" s="134">
        <f>IF(MAR!K6="","",MAR!K6)</f>
      </c>
      <c r="M37" s="134">
        <f>IF(MAR!L6="","",MAR!L6)</f>
      </c>
      <c r="N37" s="135">
        <f>IF(MAR!M6="","",MAR!M6)</f>
      </c>
      <c r="O37" s="21"/>
      <c r="P37" s="48" t="s">
        <v>22</v>
      </c>
      <c r="Q37" s="136">
        <f aca="true" t="shared" si="14" ref="Q37:AB37">IF(SUM(C77:C81)=0,"",(SUM(C77:C81)/(COUNTIF(C77:C81,"&gt;0"))))</f>
      </c>
      <c r="R37" s="136">
        <f t="shared" si="14"/>
      </c>
      <c r="S37" s="136">
        <f t="shared" si="14"/>
      </c>
      <c r="T37" s="136">
        <f t="shared" si="14"/>
      </c>
      <c r="U37" s="136">
        <f t="shared" si="14"/>
      </c>
      <c r="V37" s="136">
        <f t="shared" si="14"/>
      </c>
      <c r="W37" s="136">
        <f t="shared" si="14"/>
      </c>
      <c r="X37" s="136">
        <f t="shared" si="14"/>
      </c>
      <c r="Y37" s="136">
        <f t="shared" si="14"/>
      </c>
      <c r="Z37" s="136">
        <f t="shared" si="14"/>
      </c>
      <c r="AA37" s="136">
        <f t="shared" si="14"/>
      </c>
      <c r="AB37" s="136">
        <f t="shared" si="14"/>
      </c>
    </row>
    <row r="38" spans="1:28" ht="15.75" thickBot="1">
      <c r="A38" s="207"/>
      <c r="B38" s="40">
        <v>10</v>
      </c>
      <c r="C38" s="130">
        <f>IF(MAR!B7="","",MAR!B7)</f>
        <v>0</v>
      </c>
      <c r="D38" s="130">
        <f>IF(MAR!C7="","",MAR!C7)</f>
      </c>
      <c r="E38" s="130">
        <f>IF(MAR!D7="","",MAR!D7)</f>
      </c>
      <c r="F38" s="138">
        <f>IF(MAR!E7="","",MAR!E7)</f>
      </c>
      <c r="G38" s="130">
        <f>IF(MAR!F7="","",MAR!F7)</f>
      </c>
      <c r="H38" s="130">
        <f>IF(MAR!G7="","",MAR!G7)</f>
      </c>
      <c r="I38" s="130">
        <f>IF(MAR!H7="","",MAR!H7)</f>
      </c>
      <c r="J38" s="130">
        <f>IF(MAR!I7="","",MAR!I7)</f>
      </c>
      <c r="K38" s="130">
        <f>IF(MAR!J7="","",MAR!J7)</f>
      </c>
      <c r="L38" s="130">
        <f>IF(MAR!K7="","",MAR!K7)</f>
      </c>
      <c r="M38" s="130">
        <f>IF(MAR!L7="","",MAR!L7)</f>
      </c>
      <c r="N38" s="131">
        <f>IF(MAR!M7="","",MAR!M7)</f>
      </c>
      <c r="O38" s="21"/>
      <c r="P38" s="49" t="s">
        <v>23</v>
      </c>
      <c r="Q38" s="136">
        <f aca="true" t="shared" si="15" ref="Q38:AB38">IF(SUM(C82:C86)=0,"",(SUM(C82:C86)/(COUNTIF(C82:C86,"&gt;0"))))</f>
      </c>
      <c r="R38" s="136">
        <f t="shared" si="15"/>
      </c>
      <c r="S38" s="136">
        <f t="shared" si="15"/>
      </c>
      <c r="T38" s="136">
        <f t="shared" si="15"/>
      </c>
      <c r="U38" s="136">
        <f t="shared" si="15"/>
      </c>
      <c r="V38" s="136">
        <f t="shared" si="15"/>
      </c>
      <c r="W38" s="136">
        <f t="shared" si="15"/>
      </c>
      <c r="X38" s="136">
        <f t="shared" si="15"/>
      </c>
      <c r="Y38" s="136">
        <f t="shared" si="15"/>
      </c>
      <c r="Z38" s="136">
        <f t="shared" si="15"/>
      </c>
      <c r="AA38" s="136">
        <f t="shared" si="15"/>
      </c>
      <c r="AB38" s="136">
        <f t="shared" si="15"/>
      </c>
    </row>
    <row r="39" spans="1:28" ht="15">
      <c r="A39" s="207"/>
      <c r="B39" s="40">
        <v>11</v>
      </c>
      <c r="C39" s="130">
        <f>IF(MAR!B8="","",MAR!B8)</f>
        <v>0</v>
      </c>
      <c r="D39" s="130">
        <f>IF(MAR!C8="","",MAR!C8)</f>
      </c>
      <c r="E39" s="130">
        <f>IF(MAR!D8="","",MAR!D8)</f>
      </c>
      <c r="F39" s="138">
        <f>IF(MAR!E8="","",MAR!E8)</f>
      </c>
      <c r="G39" s="130">
        <f>IF(MAR!F8="","",MAR!F8)</f>
      </c>
      <c r="H39" s="130">
        <f>IF(MAR!G8="","",MAR!G8)</f>
      </c>
      <c r="I39" s="130">
        <f>IF(MAR!H8="","",MAR!H8)</f>
      </c>
      <c r="J39" s="130">
        <f>IF(MAR!I8="","",MAR!I8)</f>
      </c>
      <c r="K39" s="130">
        <f>IF(MAR!J8="","",MAR!J8)</f>
      </c>
      <c r="L39" s="130">
        <f>IF(MAR!K8="","",MAR!K8)</f>
      </c>
      <c r="M39" s="130">
        <f>IF(MAR!L8="","",MAR!L8)</f>
      </c>
      <c r="N39" s="131">
        <f>IF(MAR!M8="","",MAR!M8)</f>
      </c>
      <c r="O39" s="21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</row>
    <row r="40" spans="1:28" ht="15">
      <c r="A40" s="207"/>
      <c r="B40" s="40">
        <v>12</v>
      </c>
      <c r="C40" s="130">
        <f>IF(MAR!B9="","",MAR!B9)</f>
        <v>0</v>
      </c>
      <c r="D40" s="130">
        <f>IF(MAR!C9="","",MAR!C9)</f>
      </c>
      <c r="E40" s="130">
        <f>IF(MAR!D9="","",MAR!D9)</f>
      </c>
      <c r="F40" s="138">
        <f>IF(MAR!E9="","",MAR!E9)</f>
      </c>
      <c r="G40" s="130">
        <f>IF(MAR!F9="","",MAR!F9)</f>
      </c>
      <c r="H40" s="130">
        <f>IF(MAR!G9="","",MAR!G9)</f>
      </c>
      <c r="I40" s="130">
        <f>IF(MAR!H9="","",MAR!H9)</f>
      </c>
      <c r="J40" s="130">
        <f>IF(MAR!I9="","",MAR!I9)</f>
      </c>
      <c r="K40" s="130">
        <f>IF(MAR!J9="","",MAR!J9)</f>
      </c>
      <c r="L40" s="130">
        <f>IF(MAR!K9="","",MAR!K9)</f>
      </c>
      <c r="M40" s="130">
        <f>IF(MAR!L9="","",MAR!L9)</f>
      </c>
      <c r="N40" s="131">
        <f>IF(MAR!M9="","",MAR!M9)</f>
      </c>
      <c r="O40" s="21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</row>
    <row r="41" spans="1:28" ht="15.75" thickBot="1">
      <c r="A41" s="208"/>
      <c r="B41" s="40"/>
      <c r="C41" s="130">
        <f>IF(MAR!B10="","",MAR!B10)</f>
      </c>
      <c r="D41" s="130">
        <f>IF(MAR!C10="","",MAR!C10)</f>
      </c>
      <c r="E41" s="130">
        <f>IF(MAR!D10="","",MAR!D10)</f>
      </c>
      <c r="F41" s="138">
        <f>IF(MAR!E10="","",MAR!E10)</f>
      </c>
      <c r="G41" s="130">
        <f>IF(MAR!F10="","",MAR!F10)</f>
      </c>
      <c r="H41" s="130">
        <f>IF(MAR!G10="","",MAR!G10)</f>
      </c>
      <c r="I41" s="130">
        <f>IF(MAR!H10="","",MAR!H10)</f>
      </c>
      <c r="J41" s="130">
        <f>IF(MAR!I10="","",MAR!I10)</f>
      </c>
      <c r="K41" s="130">
        <f>IF(MAR!J10="","",MAR!J10)</f>
      </c>
      <c r="L41" s="130">
        <f>IF(MAR!K10="","",MAR!K10)</f>
      </c>
      <c r="M41" s="130">
        <f>IF(MAR!L10="","",MAR!L10)</f>
      </c>
      <c r="N41" s="131">
        <f>IF(MAR!M10="","",MAR!M10)</f>
      </c>
      <c r="O41" s="21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</row>
    <row r="42" spans="1:28" ht="15" customHeight="1">
      <c r="A42" s="197" t="s">
        <v>15</v>
      </c>
      <c r="B42" s="39">
        <v>13</v>
      </c>
      <c r="C42" s="128">
        <f>IF(APR!B6="","",APR!B6)</f>
        <v>0</v>
      </c>
      <c r="D42" s="128">
        <f>IF(APR!C6="","",APR!C6)</f>
      </c>
      <c r="E42" s="128">
        <f>IF(APR!D6="","",APR!D6)</f>
      </c>
      <c r="F42" s="137">
        <f>IF(APR!E6="","",APR!E6)</f>
      </c>
      <c r="G42" s="128">
        <f>IF(APR!F6="","",APR!F6)</f>
      </c>
      <c r="H42" s="128">
        <f>IF(APR!G6="","",APR!G6)</f>
      </c>
      <c r="I42" s="128">
        <f>IF(APR!H6="","",APR!H6)</f>
      </c>
      <c r="J42" s="128">
        <f>IF(APR!I6="","",APR!I6)</f>
      </c>
      <c r="K42" s="128">
        <f>IF(APR!J6="","",APR!J6)</f>
      </c>
      <c r="L42" s="128">
        <f>IF(APR!K6="","",APR!K6)</f>
      </c>
      <c r="M42" s="128">
        <f>IF(APR!L6="","",APR!L6)</f>
      </c>
      <c r="N42" s="129">
        <f>IF(APR!M6="","",APR!M6)</f>
      </c>
      <c r="O42" s="21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15">
      <c r="A43" s="198"/>
      <c r="B43" s="41">
        <v>14</v>
      </c>
      <c r="C43" s="130">
        <f>IF(APR!B7="","",APR!B7)</f>
        <v>0</v>
      </c>
      <c r="D43" s="130">
        <f>IF(APR!C7="","",APR!C7)</f>
      </c>
      <c r="E43" s="130">
        <f>IF(APR!D7="","",APR!D7)</f>
      </c>
      <c r="F43" s="138">
        <f>IF(APR!E7="","",APR!E7)</f>
      </c>
      <c r="G43" s="130">
        <f>IF(APR!F7="","",APR!F7)</f>
      </c>
      <c r="H43" s="130">
        <f>IF(APR!G7="","",APR!G7)</f>
      </c>
      <c r="I43" s="130">
        <f>IF(APR!H7="","",APR!H7)</f>
      </c>
      <c r="J43" s="130">
        <f>IF(APR!I7="","",APR!I7)</f>
      </c>
      <c r="K43" s="130">
        <f>IF(APR!J7="","",APR!J7)</f>
      </c>
      <c r="L43" s="130">
        <f>IF(APR!K7="","",APR!K7)</f>
      </c>
      <c r="M43" s="130">
        <f>IF(APR!L7="","",APR!L7)</f>
      </c>
      <c r="N43" s="131">
        <f>IF(APR!M7="","",APR!M7)</f>
      </c>
      <c r="O43" s="21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</row>
    <row r="44" spans="1:28" ht="15">
      <c r="A44" s="198"/>
      <c r="B44" s="41">
        <v>15</v>
      </c>
      <c r="C44" s="130">
        <f>IF(APR!B8="","",APR!B8)</f>
        <v>0</v>
      </c>
      <c r="D44" s="130">
        <f>IF(APR!C8="","",APR!C8)</f>
      </c>
      <c r="E44" s="130">
        <f>IF(APR!D8="","",APR!D8)</f>
      </c>
      <c r="F44" s="138">
        <f>IF(APR!E8="","",APR!E8)</f>
      </c>
      <c r="G44" s="130">
        <f>IF(APR!F8="","",APR!F8)</f>
      </c>
      <c r="H44" s="130">
        <f>IF(APR!G8="","",APR!G8)</f>
      </c>
      <c r="I44" s="130">
        <f>IF(APR!H8="","",APR!H8)</f>
      </c>
      <c r="J44" s="130">
        <f>IF(APR!I8="","",APR!I8)</f>
      </c>
      <c r="K44" s="130">
        <f>IF(APR!J8="","",APR!J8)</f>
      </c>
      <c r="L44" s="130">
        <f>IF(APR!K8="","",APR!K8)</f>
      </c>
      <c r="M44" s="130">
        <f>IF(APR!L8="","",APR!L8)</f>
      </c>
      <c r="N44" s="131">
        <f>IF(APR!M8="","",APR!M8)</f>
      </c>
      <c r="O44" s="21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</row>
    <row r="45" spans="1:28" ht="15">
      <c r="A45" s="198"/>
      <c r="B45" s="41">
        <v>16</v>
      </c>
      <c r="C45" s="130">
        <f>IF(APR!B9="","",APR!B9)</f>
        <v>0</v>
      </c>
      <c r="D45" s="130">
        <f>IF(APR!C9="","",APR!C9)</f>
      </c>
      <c r="E45" s="130">
        <f>IF(APR!D9="","",APR!D9)</f>
      </c>
      <c r="F45" s="138">
        <f>IF(APR!E9="","",APR!E9)</f>
      </c>
      <c r="G45" s="130">
        <f>IF(APR!F9="","",APR!F9)</f>
      </c>
      <c r="H45" s="130">
        <f>IF(APR!G9="","",APR!G9)</f>
      </c>
      <c r="I45" s="130">
        <f>IF(APR!H9="","",APR!H9)</f>
      </c>
      <c r="J45" s="130">
        <f>IF(APR!I9="","",APR!I9)</f>
      </c>
      <c r="K45" s="130">
        <f>IF(APR!J9="","",APR!J9)</f>
      </c>
      <c r="L45" s="130">
        <f>IF(APR!K9="","",APR!K9)</f>
      </c>
      <c r="M45" s="130">
        <f>IF(APR!L9="","",APR!L9)</f>
      </c>
      <c r="N45" s="131">
        <f>IF(APR!M9="","",APR!M9)</f>
      </c>
      <c r="O45" s="21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</row>
    <row r="46" spans="1:28" ht="15" customHeight="1" thickBot="1">
      <c r="A46" s="199"/>
      <c r="B46" s="44">
        <v>17</v>
      </c>
      <c r="C46" s="132">
        <f>IF(APR!B10="","",APR!B10)</f>
        <v>0</v>
      </c>
      <c r="D46" s="132">
        <f>IF(APR!C10="","",APR!C10)</f>
      </c>
      <c r="E46" s="132">
        <f>IF(APR!D10="","",APR!D10)</f>
      </c>
      <c r="F46" s="139">
        <f>IF(APR!E10="","",APR!E10)</f>
      </c>
      <c r="G46" s="132">
        <f>IF(APR!F10="","",APR!F10)</f>
      </c>
      <c r="H46" s="132">
        <f>IF(APR!G10="","",APR!G10)</f>
      </c>
      <c r="I46" s="132">
        <f>IF(APR!H10="","",APR!H10)</f>
      </c>
      <c r="J46" s="132">
        <f>IF(APR!I10="","",APR!I10)</f>
      </c>
      <c r="K46" s="132">
        <f>IF(APR!J10="","",APR!J10)</f>
      </c>
      <c r="L46" s="132">
        <f>IF(APR!K10="","",APR!K10)</f>
      </c>
      <c r="M46" s="132">
        <f>IF(APR!L10="","",APR!L10)</f>
      </c>
      <c r="N46" s="133">
        <f>IF(APR!M10="","",APR!M10)</f>
      </c>
      <c r="O46" s="21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</row>
    <row r="47" spans="1:28" ht="15" customHeight="1">
      <c r="A47" s="203" t="s">
        <v>16</v>
      </c>
      <c r="B47" s="45">
        <v>18</v>
      </c>
      <c r="C47" s="130">
        <f>IF(MAY!B6="","",MAY!B6)</f>
        <v>0</v>
      </c>
      <c r="D47" s="130">
        <f>IF(MAY!C6="","",MAY!C6)</f>
      </c>
      <c r="E47" s="130">
        <f>IF(MAY!D6="","",MAY!D6)</f>
      </c>
      <c r="F47" s="138">
        <f>IF(MAY!E6="","",MAY!E6)</f>
      </c>
      <c r="G47" s="130">
        <f>IF(MAY!F6="","",MAY!F6)</f>
      </c>
      <c r="H47" s="130">
        <f>IF(MAY!G6="","",MAY!G6)</f>
      </c>
      <c r="I47" s="130">
        <f>IF(MAY!H6="","",MAY!H6)</f>
      </c>
      <c r="J47" s="130">
        <f>IF(MAY!I6="","",MAY!I6)</f>
      </c>
      <c r="K47" s="130">
        <f>IF(MAY!J6="","",MAY!J6)</f>
      </c>
      <c r="L47" s="130">
        <f>IF(MAY!K6="","",MAY!K6)</f>
      </c>
      <c r="M47" s="130">
        <f>IF(MAY!L6="","",MAY!L6)</f>
      </c>
      <c r="N47" s="131">
        <f>IF(MAY!M6="","",MAY!M6)</f>
      </c>
      <c r="O47" s="21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15">
      <c r="A48" s="204"/>
      <c r="B48" s="40">
        <v>19</v>
      </c>
      <c r="C48" s="130">
        <f>IF(MAY!B7="","",MAY!B7)</f>
        <v>0</v>
      </c>
      <c r="D48" s="130">
        <f>IF(MAY!C7="","",MAY!C7)</f>
      </c>
      <c r="E48" s="130">
        <f>IF(MAY!D7="","",MAY!D7)</f>
      </c>
      <c r="F48" s="138">
        <f>IF(MAY!E7="","",MAY!E7)</f>
      </c>
      <c r="G48" s="130">
        <f>IF(MAY!F7="","",MAY!F7)</f>
      </c>
      <c r="H48" s="130">
        <f>IF(MAY!G7="","",MAY!G7)</f>
      </c>
      <c r="I48" s="130">
        <f>IF(MAY!H7="","",MAY!H7)</f>
      </c>
      <c r="J48" s="130">
        <f>IF(MAY!I7="","",MAY!I7)</f>
      </c>
      <c r="K48" s="130">
        <f>IF(MAY!J7="","",MAY!J7)</f>
      </c>
      <c r="L48" s="130">
        <f>IF(MAY!K7="","",MAY!K7)</f>
      </c>
      <c r="M48" s="130">
        <f>IF(MAY!L7="","",MAY!L7)</f>
      </c>
      <c r="N48" s="131">
        <f>IF(MAY!M7="","",MAY!M7)</f>
      </c>
      <c r="O48" s="21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</row>
    <row r="49" spans="1:29" ht="15">
      <c r="A49" s="204"/>
      <c r="B49" s="40">
        <v>20</v>
      </c>
      <c r="C49" s="130">
        <f>IF(MAY!B8="","",MAY!B8)</f>
        <v>0</v>
      </c>
      <c r="D49" s="130">
        <f>IF(MAY!C8="","",MAY!C8)</f>
      </c>
      <c r="E49" s="130">
        <f>IF(MAY!D8="","",MAY!D8)</f>
      </c>
      <c r="F49" s="138">
        <f>IF(MAY!E8="","",MAY!E8)</f>
      </c>
      <c r="G49" s="130">
        <f>IF(MAY!F8="","",MAY!F8)</f>
      </c>
      <c r="H49" s="130">
        <f>IF(MAY!G8="","",MAY!G8)</f>
      </c>
      <c r="I49" s="130">
        <f>IF(MAY!H8="","",MAY!H8)</f>
      </c>
      <c r="J49" s="130">
        <f>IF(MAY!I8="","",MAY!I8)</f>
      </c>
      <c r="K49" s="130">
        <f>IF(MAY!J8="","",MAY!J8)</f>
      </c>
      <c r="L49" s="130">
        <f>IF(MAY!K8="","",MAY!K8)</f>
      </c>
      <c r="M49" s="130">
        <f>IF(MAY!L8="","",MAY!L8)</f>
      </c>
      <c r="N49" s="131">
        <f>IF(MAY!M8="","",MAY!M8)</f>
      </c>
      <c r="O49" s="21"/>
      <c r="P49" s="16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6"/>
    </row>
    <row r="50" spans="1:29" ht="15">
      <c r="A50" s="204"/>
      <c r="B50" s="42">
        <v>21</v>
      </c>
      <c r="C50" s="130">
        <f>IF(MAY!B9="","",MAY!B9)</f>
        <v>0</v>
      </c>
      <c r="D50" s="130">
        <f>IF(MAY!C9="","",MAY!C9)</f>
      </c>
      <c r="E50" s="130">
        <f>IF(MAY!D9="","",MAY!D9)</f>
      </c>
      <c r="F50" s="138">
        <f>IF(MAY!E9="","",MAY!E9)</f>
      </c>
      <c r="G50" s="130">
        <f>IF(MAY!F9="","",MAY!F9)</f>
      </c>
      <c r="H50" s="130">
        <f>IF(MAY!G9="","",MAY!G9)</f>
      </c>
      <c r="I50" s="130">
        <f>IF(MAY!H9="","",MAY!H9)</f>
      </c>
      <c r="J50" s="130">
        <f>IF(MAY!I9="","",MAY!I9)</f>
      </c>
      <c r="K50" s="130">
        <f>IF(MAY!J9="","",MAY!J9)</f>
      </c>
      <c r="L50" s="130">
        <f>IF(MAY!K9="","",MAY!K9)</f>
      </c>
      <c r="M50" s="130">
        <f>IF(MAY!L9="","",MAY!L9)</f>
      </c>
      <c r="N50" s="131">
        <f>IF(MAY!M9="","",MAY!M9)</f>
      </c>
      <c r="O50" s="21"/>
      <c r="P50" s="16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6"/>
    </row>
    <row r="51" spans="1:29" ht="15.75" thickBot="1">
      <c r="A51" s="205"/>
      <c r="B51" s="120"/>
      <c r="C51" s="130">
        <f>IF(MAY!B10="","",MAY!B10)</f>
      </c>
      <c r="D51" s="130">
        <f>IF(MAY!C10="","",MAY!C10)</f>
      </c>
      <c r="E51" s="130">
        <f>IF(MAY!D10="","",MAY!D10)</f>
      </c>
      <c r="F51" s="138">
        <f>IF(MAY!E10="","",MAY!E10)</f>
      </c>
      <c r="G51" s="130">
        <f>IF(MAY!F10="","",MAY!F10)</f>
      </c>
      <c r="H51" s="130">
        <f>IF(MAY!G10="","",MAY!G10)</f>
      </c>
      <c r="I51" s="130">
        <f>IF(MAY!H10="","",MAY!H10)</f>
      </c>
      <c r="J51" s="130">
        <f>IF(MAY!I10="","",MAY!I10)</f>
      </c>
      <c r="K51" s="130">
        <f>IF(MAY!J10="","",MAY!J10)</f>
      </c>
      <c r="L51" s="130">
        <f>IF(MAY!K10="","",MAY!K10)</f>
      </c>
      <c r="M51" s="130">
        <f>IF(MAY!L10="","",MAY!L10)</f>
      </c>
      <c r="N51" s="131">
        <f>IF(MAY!M10="","",MAY!M10)</f>
      </c>
      <c r="O51" s="21"/>
      <c r="P51" s="16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6"/>
    </row>
    <row r="52" spans="1:29" ht="15.75" thickBot="1">
      <c r="A52" s="200" t="s">
        <v>17</v>
      </c>
      <c r="B52" s="38">
        <v>22</v>
      </c>
      <c r="C52" s="128">
        <f>IF(JUNE!B6="","",JUNE!B6)</f>
        <v>0</v>
      </c>
      <c r="D52" s="128">
        <f>IF(JUNE!C6="","",JUNE!C6)</f>
      </c>
      <c r="E52" s="128">
        <f>IF(JUNE!D6="","",JUNE!D6)</f>
      </c>
      <c r="F52" s="137">
        <f>IF(JUNE!E6="","",JUNE!E6)</f>
      </c>
      <c r="G52" s="128">
        <f>IF(JUNE!F6="","",JUNE!F6)</f>
      </c>
      <c r="H52" s="128">
        <f>IF(JUNE!G6="","",JUNE!G6)</f>
      </c>
      <c r="I52" s="128">
        <f>IF(JUNE!H6="","",JUNE!H6)</f>
      </c>
      <c r="J52" s="128">
        <f>IF(JUNE!I6="","",JUNE!I6)</f>
      </c>
      <c r="K52" s="128">
        <f>IF(JUNE!J6="","",JUNE!J6)</f>
      </c>
      <c r="L52" s="128">
        <f>IF(JUNE!K6="","",JUNE!K6)</f>
      </c>
      <c r="M52" s="128">
        <f>IF(JUNE!L6="","",JUNE!L6)</f>
      </c>
      <c r="N52" s="129">
        <f>IF(JUNE!M6="","",JUNE!M6)</f>
      </c>
      <c r="O52" s="21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t="15.75" thickBot="1">
      <c r="A53" s="201"/>
      <c r="B53" s="40">
        <v>23</v>
      </c>
      <c r="C53" s="130">
        <f>IF(JUNE!B7="","",JUNE!B7)</f>
        <v>0</v>
      </c>
      <c r="D53" s="130">
        <f>IF(JUNE!C7="","",JUNE!C7)</f>
      </c>
      <c r="E53" s="130">
        <f>IF(JUNE!D7="","",JUNE!D7)</f>
      </c>
      <c r="F53" s="138">
        <f>IF(JUNE!E7="","",JUNE!E7)</f>
      </c>
      <c r="G53" s="130">
        <f>IF(JUNE!F7="","",JUNE!F7)</f>
      </c>
      <c r="H53" s="130">
        <f>IF(JUNE!G7="","",JUNE!G7)</f>
      </c>
      <c r="I53" s="130">
        <f>IF(JUNE!H7="","",JUNE!H7)</f>
      </c>
      <c r="J53" s="130">
        <f>IF(JUNE!I7="","",JUNE!I7)</f>
      </c>
      <c r="K53" s="130">
        <f>IF(JUNE!J7="","",JUNE!J7)</f>
      </c>
      <c r="L53" s="130">
        <f>IF(JUNE!K7="","",JUNE!K7)</f>
      </c>
      <c r="M53" s="130">
        <f>IF(JUNE!L7="","",JUNE!L7)</f>
      </c>
      <c r="N53" s="131">
        <f>IF(JUNE!M7="","",JUNE!M7)</f>
      </c>
      <c r="O53" s="21"/>
      <c r="P53" s="16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6"/>
    </row>
    <row r="54" spans="1:29" ht="15.75" thickBot="1">
      <c r="A54" s="201"/>
      <c r="B54" s="40">
        <v>24</v>
      </c>
      <c r="C54" s="130">
        <f>IF(JUNE!B8="","",JUNE!B8)</f>
        <v>0</v>
      </c>
      <c r="D54" s="130">
        <f>IF(JUNE!C8="","",JUNE!C8)</f>
      </c>
      <c r="E54" s="130">
        <f>IF(JUNE!D8="","",JUNE!D8)</f>
      </c>
      <c r="F54" s="138">
        <f>IF(JUNE!E8="","",JUNE!E8)</f>
      </c>
      <c r="G54" s="130">
        <f>IF(JUNE!F8="","",JUNE!F8)</f>
      </c>
      <c r="H54" s="130">
        <f>IF(JUNE!G8="","",JUNE!G8)</f>
      </c>
      <c r="I54" s="130">
        <f>IF(JUNE!H8="","",JUNE!H8)</f>
      </c>
      <c r="J54" s="130">
        <f>IF(JUNE!I8="","",JUNE!I8)</f>
      </c>
      <c r="K54" s="130">
        <f>IF(JUNE!J8="","",JUNE!J8)</f>
      </c>
      <c r="L54" s="130">
        <f>IF(JUNE!K8="","",JUNE!K8)</f>
      </c>
      <c r="M54" s="130">
        <f>IF(JUNE!L8="","",JUNE!L8)</f>
      </c>
      <c r="N54" s="131">
        <f>IF(JUNE!M8="","",JUNE!M8)</f>
      </c>
      <c r="O54" s="21"/>
      <c r="P54" s="16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6"/>
    </row>
    <row r="55" spans="1:29" ht="15">
      <c r="A55" s="209"/>
      <c r="B55" s="42">
        <v>25</v>
      </c>
      <c r="C55" s="130">
        <f>IF(JUNE!B9="","",JUNE!B9)</f>
        <v>0</v>
      </c>
      <c r="D55" s="130">
        <f>IF(JUNE!C9="","",JUNE!C9)</f>
      </c>
      <c r="E55" s="130">
        <f>IF(JUNE!D9="","",JUNE!D9)</f>
      </c>
      <c r="F55" s="138">
        <f>IF(JUNE!E9="","",JUNE!E9)</f>
      </c>
      <c r="G55" s="130">
        <f>IF(JUNE!F9="","",JUNE!F9)</f>
      </c>
      <c r="H55" s="130">
        <f>IF(JUNE!G9="","",JUNE!G9)</f>
      </c>
      <c r="I55" s="130">
        <f>IF(JUNE!H9="","",JUNE!H9)</f>
      </c>
      <c r="J55" s="130">
        <f>IF(JUNE!I9="","",JUNE!I9)</f>
      </c>
      <c r="K55" s="130">
        <f>IF(JUNE!J9="","",JUNE!J9)</f>
      </c>
      <c r="L55" s="130">
        <f>IF(JUNE!K9="","",JUNE!K9)</f>
      </c>
      <c r="M55" s="130">
        <f>IF(JUNE!L9="","",JUNE!L9)</f>
      </c>
      <c r="N55" s="131">
        <f>IF(JUNE!M9="","",JUNE!M9)</f>
      </c>
      <c r="O55" s="21"/>
      <c r="P55" s="16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6"/>
    </row>
    <row r="56" spans="1:29" ht="15.75" thickBot="1">
      <c r="A56" s="121"/>
      <c r="B56" s="120"/>
      <c r="C56" s="130">
        <f>IF(JUNE!B10="","",JUNE!B10)</f>
      </c>
      <c r="D56" s="130">
        <f>IF(JUNE!C10="","",JUNE!C10)</f>
      </c>
      <c r="E56" s="130">
        <f>IF(JUNE!D10="","",JUNE!D10)</f>
      </c>
      <c r="F56" s="138">
        <f>IF(JUNE!E10="","",JUNE!E10)</f>
      </c>
      <c r="G56" s="130">
        <f>IF(JUNE!F10="","",JUNE!F10)</f>
      </c>
      <c r="H56" s="130">
        <f>IF(JUNE!G10="","",JUNE!G10)</f>
      </c>
      <c r="I56" s="130">
        <f>IF(JUNE!H10="","",JUNE!H10)</f>
      </c>
      <c r="J56" s="130">
        <f>IF(JUNE!I10="","",JUNE!I10)</f>
      </c>
      <c r="K56" s="130">
        <f>IF(JUNE!J10="","",JUNE!J10)</f>
      </c>
      <c r="L56" s="130">
        <f>IF(JUNE!K10="","",JUNE!K10)</f>
      </c>
      <c r="M56" s="130">
        <f>IF(JUNE!L10="","",JUNE!L10)</f>
      </c>
      <c r="N56" s="131">
        <f>IF(JUNE!M10="","",JUNE!M10)</f>
      </c>
      <c r="O56" s="21"/>
      <c r="P56" s="16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6"/>
    </row>
    <row r="57" spans="1:29" ht="15.75" thickBot="1">
      <c r="A57" s="200" t="s">
        <v>18</v>
      </c>
      <c r="B57" s="38">
        <v>26</v>
      </c>
      <c r="C57" s="128">
        <f>IF(JULY!B6="","",JULY!B6)</f>
        <v>0</v>
      </c>
      <c r="D57" s="128">
        <f>IF(JULY!C6="","",JULY!C6)</f>
      </c>
      <c r="E57" s="128">
        <f>IF(JULY!D6="","",JULY!D6)</f>
      </c>
      <c r="F57" s="137">
        <f>IF(JULY!E6="","",JULY!E6)</f>
      </c>
      <c r="G57" s="128">
        <f>IF(JULY!F6="","",JULY!F6)</f>
      </c>
      <c r="H57" s="128">
        <f>IF(JULY!G6="","",JULY!G6)</f>
      </c>
      <c r="I57" s="128">
        <f>IF(JULY!H6="","",JULY!H6)</f>
      </c>
      <c r="J57" s="128">
        <f>IF(JULY!I6="","",JULY!I6)</f>
      </c>
      <c r="K57" s="128">
        <f>IF(JULY!J6="","",JULY!J6)</f>
      </c>
      <c r="L57" s="128">
        <f>IF(JULY!K6="","",JULY!K6)</f>
      </c>
      <c r="M57" s="128">
        <f>IF(JULY!L6="","",JULY!L6)</f>
      </c>
      <c r="N57" s="129">
        <f>IF(JULY!M6="","",JULY!M6)</f>
      </c>
      <c r="O57" s="21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15.75" thickBot="1">
      <c r="A58" s="201"/>
      <c r="B58" s="40">
        <v>27</v>
      </c>
      <c r="C58" s="130">
        <f>IF(JULY!B7="","",JULY!B7)</f>
        <v>0</v>
      </c>
      <c r="D58" s="130">
        <f>IF(JULY!C7="","",JULY!C7)</f>
      </c>
      <c r="E58" s="130">
        <f>IF(JULY!D7="","",JULY!D7)</f>
      </c>
      <c r="F58" s="138">
        <f>IF(JULY!E7="","",JULY!E7)</f>
      </c>
      <c r="G58" s="130">
        <f>IF(JULY!F7="","",JULY!F7)</f>
      </c>
      <c r="H58" s="130">
        <f>IF(JULY!G7="","",JULY!G7)</f>
      </c>
      <c r="I58" s="130">
        <f>IF(JULY!H7="","",JULY!H7)</f>
      </c>
      <c r="J58" s="130">
        <f>IF(JULY!I7="","",JULY!I7)</f>
      </c>
      <c r="K58" s="130">
        <f>IF(JULY!J7="","",JULY!J7)</f>
      </c>
      <c r="L58" s="130">
        <f>IF(JULY!K7="","",JULY!K7)</f>
      </c>
      <c r="M58" s="130">
        <f>IF(JULY!L7="","",JULY!L7)</f>
      </c>
      <c r="N58" s="131">
        <f>IF(JULY!M7="","",JULY!M7)</f>
      </c>
      <c r="O58" s="21"/>
      <c r="P58" s="16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6"/>
    </row>
    <row r="59" spans="1:29" ht="15.75" thickBot="1">
      <c r="A59" s="201"/>
      <c r="B59" s="40">
        <v>28</v>
      </c>
      <c r="C59" s="130">
        <f>IF(JULY!B8="","",JULY!B8)</f>
        <v>0</v>
      </c>
      <c r="D59" s="130">
        <f>IF(JULY!C8="","",JULY!C8)</f>
      </c>
      <c r="E59" s="130">
        <f>IF(JULY!D8="","",JULY!D8)</f>
      </c>
      <c r="F59" s="138">
        <f>IF(JULY!E8="","",JULY!E8)</f>
      </c>
      <c r="G59" s="130">
        <f>IF(JULY!F8="","",JULY!F8)</f>
      </c>
      <c r="H59" s="130">
        <f>IF(JULY!G8="","",JULY!G8)</f>
      </c>
      <c r="I59" s="130">
        <f>IF(JULY!H8="","",JULY!H8)</f>
      </c>
      <c r="J59" s="130">
        <f>IF(JULY!I8="","",JULY!I8)</f>
      </c>
      <c r="K59" s="130">
        <f>IF(JULY!J8="","",JULY!J8)</f>
      </c>
      <c r="L59" s="130">
        <f>IF(JULY!K8="","",JULY!K8)</f>
      </c>
      <c r="M59" s="130">
        <f>IF(JULY!L8="","",JULY!L8)</f>
      </c>
      <c r="N59" s="131">
        <f>IF(JULY!M8="","",JULY!M8)</f>
      </c>
      <c r="O59" s="21"/>
      <c r="P59" s="16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6"/>
    </row>
    <row r="60" spans="1:29" ht="15.75" thickBot="1">
      <c r="A60" s="201"/>
      <c r="B60" s="42">
        <v>29</v>
      </c>
      <c r="C60" s="130">
        <f>IF(JULY!B9="","",JULY!B9)</f>
        <v>0</v>
      </c>
      <c r="D60" s="130">
        <f>IF(JULY!C9="","",JULY!C9)</f>
      </c>
      <c r="E60" s="130">
        <f>IF(JULY!D9="","",JULY!D9)</f>
      </c>
      <c r="F60" s="138">
        <f>IF(JULY!E9="","",JULY!E9)</f>
      </c>
      <c r="G60" s="130">
        <f>IF(JULY!F9="","",JULY!F9)</f>
      </c>
      <c r="H60" s="130">
        <f>IF(JULY!G9="","",JULY!G9)</f>
      </c>
      <c r="I60" s="130">
        <f>IF(JULY!H9="","",JULY!H9)</f>
      </c>
      <c r="J60" s="130">
        <f>IF(JULY!I9="","",JULY!I9)</f>
      </c>
      <c r="K60" s="130">
        <f>IF(JULY!J9="","",JULY!J9)</f>
      </c>
      <c r="L60" s="130">
        <f>IF(JULY!K9="","",JULY!K9)</f>
      </c>
      <c r="M60" s="130">
        <f>IF(JULY!L9="","",JULY!L9)</f>
      </c>
      <c r="N60" s="131">
        <f>IF(JULY!M9="","",JULY!M9)</f>
      </c>
      <c r="O60" s="21"/>
      <c r="P60" s="16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6"/>
    </row>
    <row r="61" spans="1:29" ht="15.75" thickBot="1">
      <c r="A61" s="202"/>
      <c r="B61" s="43">
        <v>30</v>
      </c>
      <c r="C61" s="132">
        <f>IF(JULY!B10="","",JULY!B10)</f>
        <v>0</v>
      </c>
      <c r="D61" s="132">
        <f>IF(JULY!C10="","",JULY!C10)</f>
      </c>
      <c r="E61" s="132">
        <f>IF(JULY!D10="","",JULY!D10)</f>
      </c>
      <c r="F61" s="139">
        <f>IF(JULY!E10="","",JULY!E10)</f>
      </c>
      <c r="G61" s="132">
        <f>IF(JULY!F10="","",JULY!F10)</f>
      </c>
      <c r="H61" s="132">
        <f>IF(JULY!G10="","",JULY!G10)</f>
      </c>
      <c r="I61" s="132">
        <f>IF(JULY!H10="","",JULY!H10)</f>
      </c>
      <c r="J61" s="132">
        <f>IF(JULY!I10="","",JULY!I10)</f>
      </c>
      <c r="K61" s="132">
        <f>IF(JULY!J10="","",JULY!J10)</f>
      </c>
      <c r="L61" s="132">
        <f>IF(JULY!K10="","",JULY!K10)</f>
      </c>
      <c r="M61" s="132">
        <f>IF(JULY!L10="","",JULY!L10)</f>
      </c>
      <c r="N61" s="133">
        <f>IF(JULY!M10="","",JULY!M10)</f>
      </c>
      <c r="O61" s="21"/>
      <c r="P61" s="16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6"/>
    </row>
    <row r="62" spans="1:29" ht="15" customHeight="1">
      <c r="A62" s="203" t="s">
        <v>19</v>
      </c>
      <c r="B62" s="38">
        <v>31</v>
      </c>
      <c r="C62" s="128">
        <f>IF(AUG!B6="","",AUG!B6)</f>
        <v>0</v>
      </c>
      <c r="D62" s="128">
        <f>IF(AUG!C6="","",AUG!C6)</f>
      </c>
      <c r="E62" s="128">
        <f>IF(AUG!D6="","",AUG!D6)</f>
      </c>
      <c r="F62" s="137">
        <f>IF(AUG!E6="","",AUG!E6)</f>
      </c>
      <c r="G62" s="128">
        <f>IF(AUG!F6="","",AUG!F6)</f>
      </c>
      <c r="H62" s="128">
        <f>IF(AUG!G6="","",AUG!G6)</f>
      </c>
      <c r="I62" s="128">
        <f>IF(AUG!H6="","",AUG!H6)</f>
      </c>
      <c r="J62" s="128">
        <f>IF(AUG!I6="","",AUG!I6)</f>
      </c>
      <c r="K62" s="128">
        <f>IF(AUG!J6="","",AUG!J6)</f>
      </c>
      <c r="L62" s="128">
        <f>IF(AUG!K6="","",AUG!K6)</f>
      </c>
      <c r="M62" s="128">
        <f>IF(AUG!L6="","",AUG!L6)</f>
      </c>
      <c r="N62" s="129">
        <f>IF(AUG!M6="","",AUG!M6)</f>
      </c>
      <c r="O62" s="21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15">
      <c r="A63" s="204"/>
      <c r="B63" s="40">
        <v>32</v>
      </c>
      <c r="C63" s="130">
        <f>IF(AUG!B7="","",AUG!B7)</f>
        <v>0</v>
      </c>
      <c r="D63" s="130">
        <f>IF(AUG!C7="","",AUG!C7)</f>
      </c>
      <c r="E63" s="130">
        <f>IF(AUG!D7="","",AUG!D7)</f>
      </c>
      <c r="F63" s="138">
        <f>IF(AUG!E7="","",AUG!E7)</f>
      </c>
      <c r="G63" s="130">
        <f>IF(AUG!F7="","",AUG!F7)</f>
      </c>
      <c r="H63" s="130">
        <f>IF(AUG!G7="","",AUG!G7)</f>
      </c>
      <c r="I63" s="130">
        <f>IF(AUG!H7="","",AUG!H7)</f>
      </c>
      <c r="J63" s="130">
        <f>IF(AUG!I7="","",AUG!I7)</f>
      </c>
      <c r="K63" s="130">
        <f>IF(AUG!J7="","",AUG!J7)</f>
      </c>
      <c r="L63" s="130">
        <f>IF(AUG!K7="","",AUG!K7)</f>
      </c>
      <c r="M63" s="130">
        <f>IF(AUG!L7="","",AUG!L7)</f>
      </c>
      <c r="N63" s="131">
        <f>IF(AUG!M7="","",AUG!M7)</f>
      </c>
      <c r="O63" s="21"/>
      <c r="P63" s="16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6"/>
    </row>
    <row r="64" spans="1:29" ht="15">
      <c r="A64" s="204"/>
      <c r="B64" s="40">
        <v>33</v>
      </c>
      <c r="C64" s="130">
        <f>IF(AUG!B8="","",AUG!B8)</f>
        <v>0</v>
      </c>
      <c r="D64" s="130">
        <f>IF(AUG!C8="","",AUG!C8)</f>
      </c>
      <c r="E64" s="130">
        <f>IF(AUG!D8="","",AUG!D8)</f>
      </c>
      <c r="F64" s="138">
        <f>IF(AUG!E8="","",AUG!E8)</f>
      </c>
      <c r="G64" s="130">
        <f>IF(AUG!F8="","",AUG!F8)</f>
      </c>
      <c r="H64" s="130">
        <f>IF(AUG!G8="","",AUG!G8)</f>
      </c>
      <c r="I64" s="130">
        <f>IF(AUG!H8="","",AUG!H8)</f>
      </c>
      <c r="J64" s="130">
        <f>IF(AUG!I8="","",AUG!I8)</f>
      </c>
      <c r="K64" s="130">
        <f>IF(AUG!J8="","",AUG!J8)</f>
      </c>
      <c r="L64" s="130">
        <f>IF(AUG!K8="","",AUG!K8)</f>
      </c>
      <c r="M64" s="130">
        <f>IF(AUG!L8="","",AUG!L8)</f>
      </c>
      <c r="N64" s="131">
        <f>IF(AUG!M8="","",AUG!M8)</f>
      </c>
      <c r="O64" s="21"/>
      <c r="P64" s="16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6"/>
    </row>
    <row r="65" spans="1:29" ht="15">
      <c r="A65" s="204"/>
      <c r="B65" s="40">
        <v>34</v>
      </c>
      <c r="C65" s="130">
        <f>IF(AUG!B9="","",AUG!B9)</f>
        <v>0</v>
      </c>
      <c r="D65" s="130">
        <f>IF(AUG!C9="","",AUG!C9)</f>
      </c>
      <c r="E65" s="130">
        <f>IF(AUG!D9="","",AUG!D9)</f>
      </c>
      <c r="F65" s="138">
        <f>IF(AUG!E9="","",AUG!E9)</f>
      </c>
      <c r="G65" s="130">
        <f>IF(AUG!F9="","",AUG!F9)</f>
      </c>
      <c r="H65" s="130">
        <f>IF(AUG!G9="","",AUG!G9)</f>
      </c>
      <c r="I65" s="130">
        <f>IF(AUG!H9="","",AUG!H9)</f>
      </c>
      <c r="J65" s="130">
        <f>IF(AUG!I9="","",AUG!I9)</f>
      </c>
      <c r="K65" s="130">
        <f>IF(AUG!J9="","",AUG!J9)</f>
      </c>
      <c r="L65" s="130">
        <f>IF(AUG!K9="","",AUG!K9)</f>
      </c>
      <c r="M65" s="130">
        <f>IF(AUG!L9="","",AUG!L9)</f>
      </c>
      <c r="N65" s="131">
        <f>IF(AUG!M9="","",AUG!M9)</f>
      </c>
      <c r="O65" s="21"/>
      <c r="P65" s="16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6"/>
    </row>
    <row r="66" spans="1:29" ht="15.75" thickBot="1">
      <c r="A66" s="205"/>
      <c r="B66" s="43"/>
      <c r="C66" s="132">
        <f>IF(AUG!B10="","",AUG!B10)</f>
      </c>
      <c r="D66" s="132">
        <f>IF(AUG!C10="","",AUG!C10)</f>
      </c>
      <c r="E66" s="132">
        <f>IF(AUG!D10="","",AUG!D10)</f>
      </c>
      <c r="F66" s="139">
        <f>IF(AUG!E10="","",AUG!E10)</f>
      </c>
      <c r="G66" s="132">
        <f>IF(AUG!F10="","",AUG!F10)</f>
      </c>
      <c r="H66" s="132">
        <f>IF(AUG!G10="","",AUG!G10)</f>
      </c>
      <c r="I66" s="132">
        <f>IF(AUG!H10="","",AUG!H10)</f>
      </c>
      <c r="J66" s="132">
        <f>IF(AUG!I10="","",AUG!I10)</f>
      </c>
      <c r="K66" s="132">
        <f>IF(AUG!J10="","",AUG!J10)</f>
      </c>
      <c r="L66" s="132">
        <f>IF(AUG!K10="","",AUG!K10)</f>
      </c>
      <c r="M66" s="132">
        <f>IF(AUG!L10="","",AUG!L10)</f>
      </c>
      <c r="N66" s="133">
        <f>IF(AUG!M10="","",AUG!M10)</f>
      </c>
      <c r="O66" s="21"/>
      <c r="P66" s="16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6"/>
    </row>
    <row r="67" spans="1:29" ht="15" customHeight="1">
      <c r="A67" s="203" t="s">
        <v>20</v>
      </c>
      <c r="B67" s="45">
        <v>35</v>
      </c>
      <c r="C67" s="134">
        <f>IF(SEPT!B6="","",SEPT!B6)</f>
        <v>0</v>
      </c>
      <c r="D67" s="134">
        <f>IF(SEPT!C6="","",SEPT!C6)</f>
      </c>
      <c r="E67" s="134">
        <f>IF(SEPT!D6="","",SEPT!D6)</f>
      </c>
      <c r="F67" s="140">
        <f>IF(SEPT!E6="","",SEPT!E6)</f>
      </c>
      <c r="G67" s="134">
        <f>IF(SEPT!F6="","",SEPT!F6)</f>
      </c>
      <c r="H67" s="134">
        <f>IF(SEPT!G6="","",SEPT!G6)</f>
      </c>
      <c r="I67" s="134">
        <f>IF(SEPT!H6="","",SEPT!H6)</f>
      </c>
      <c r="J67" s="134">
        <f>IF(SEPT!I6="","",SEPT!I6)</f>
      </c>
      <c r="K67" s="134">
        <f>IF(SEPT!J6="","",SEPT!J6)</f>
      </c>
      <c r="L67" s="134">
        <f>IF(SEPT!K6="","",SEPT!K6)</f>
      </c>
      <c r="M67" s="134">
        <f>IF(SEPT!L6="","",SEPT!L6)</f>
      </c>
      <c r="N67" s="135">
        <f>IF(SEPT!M6="","",SEPT!M6)</f>
      </c>
      <c r="O67" s="21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ht="15">
      <c r="A68" s="204"/>
      <c r="B68" s="40">
        <v>36</v>
      </c>
      <c r="C68" s="130">
        <f>IF(SEPT!B7="","",SEPT!B7)</f>
        <v>0</v>
      </c>
      <c r="D68" s="130">
        <f>IF(SEPT!C7="","",SEPT!C7)</f>
      </c>
      <c r="E68" s="130">
        <f>IF(SEPT!D7="","",SEPT!D7)</f>
      </c>
      <c r="F68" s="138">
        <f>IF(SEPT!E7="","",SEPT!E7)</f>
      </c>
      <c r="G68" s="130">
        <f>IF(SEPT!F7="","",SEPT!F7)</f>
      </c>
      <c r="H68" s="130">
        <f>IF(SEPT!G7="","",SEPT!G7)</f>
      </c>
      <c r="I68" s="130">
        <f>IF(SEPT!H7="","",SEPT!H7)</f>
      </c>
      <c r="J68" s="130">
        <f>IF(SEPT!I7="","",SEPT!I7)</f>
      </c>
      <c r="K68" s="130">
        <f>IF(SEPT!J7="","",SEPT!J7)</f>
      </c>
      <c r="L68" s="130">
        <f>IF(SEPT!K7="","",SEPT!K7)</f>
      </c>
      <c r="M68" s="130">
        <f>IF(SEPT!L7="","",SEPT!L7)</f>
      </c>
      <c r="N68" s="131">
        <f>IF(SEPT!M7="","",SEPT!M7)</f>
      </c>
      <c r="O68" s="21"/>
      <c r="P68" s="16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6"/>
    </row>
    <row r="69" spans="1:29" ht="15">
      <c r="A69" s="204"/>
      <c r="B69" s="40">
        <v>37</v>
      </c>
      <c r="C69" s="130">
        <f>IF(SEPT!B8="","",SEPT!B8)</f>
        <v>0</v>
      </c>
      <c r="D69" s="130">
        <f>IF(SEPT!C8="","",SEPT!C8)</f>
      </c>
      <c r="E69" s="130">
        <f>IF(SEPT!D8="","",SEPT!D8)</f>
      </c>
      <c r="F69" s="138">
        <f>IF(SEPT!E8="","",SEPT!E8)</f>
      </c>
      <c r="G69" s="130">
        <f>IF(SEPT!F8="","",SEPT!F8)</f>
      </c>
      <c r="H69" s="130">
        <f>IF(SEPT!G8="","",SEPT!G8)</f>
      </c>
      <c r="I69" s="130">
        <f>IF(SEPT!H8="","",SEPT!H8)</f>
      </c>
      <c r="J69" s="130">
        <f>IF(SEPT!I8="","",SEPT!I8)</f>
      </c>
      <c r="K69" s="130">
        <f>IF(SEPT!J8="","",SEPT!J8)</f>
      </c>
      <c r="L69" s="130">
        <f>IF(SEPT!K8="","",SEPT!K8)</f>
      </c>
      <c r="M69" s="130">
        <f>IF(SEPT!L8="","",SEPT!L8)</f>
      </c>
      <c r="N69" s="131">
        <f>IF(SEPT!M8="","",SEPT!M8)</f>
      </c>
      <c r="O69" s="21"/>
      <c r="P69" s="16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6"/>
    </row>
    <row r="70" spans="1:29" ht="15">
      <c r="A70" s="204"/>
      <c r="B70" s="42">
        <v>38</v>
      </c>
      <c r="C70" s="130">
        <f>IF(SEPT!B9="","",SEPT!B9)</f>
        <v>0</v>
      </c>
      <c r="D70" s="130">
        <f>IF(SEPT!C9="","",SEPT!C9)</f>
      </c>
      <c r="E70" s="130">
        <f>IF(SEPT!D9="","",SEPT!D9)</f>
      </c>
      <c r="F70" s="138">
        <f>IF(SEPT!E9="","",SEPT!E9)</f>
      </c>
      <c r="G70" s="130">
        <f>IF(SEPT!F9="","",SEPT!F9)</f>
      </c>
      <c r="H70" s="130">
        <f>IF(SEPT!G9="","",SEPT!G9)</f>
      </c>
      <c r="I70" s="130">
        <f>IF(SEPT!H9="","",SEPT!H9)</f>
      </c>
      <c r="J70" s="130">
        <f>IF(SEPT!I9="","",SEPT!I9)</f>
      </c>
      <c r="K70" s="130">
        <f>IF(SEPT!J9="","",SEPT!J9)</f>
      </c>
      <c r="L70" s="130">
        <f>IF(SEPT!K9="","",SEPT!K9)</f>
      </c>
      <c r="M70" s="130">
        <f>IF(SEPT!L9="","",SEPT!L9)</f>
      </c>
      <c r="N70" s="131">
        <f>IF(SEPT!M9="","",SEPT!M9)</f>
      </c>
      <c r="O70" s="21"/>
      <c r="P70" s="16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6"/>
    </row>
    <row r="71" spans="1:29" ht="15.75" thickBot="1">
      <c r="A71" s="205"/>
      <c r="B71" s="120">
        <v>39</v>
      </c>
      <c r="C71" s="130">
        <f>IF(SEPT!B10="","",SEPT!B10)</f>
        <v>0</v>
      </c>
      <c r="D71" s="130">
        <f>IF(SEPT!C10="","",SEPT!C10)</f>
      </c>
      <c r="E71" s="130">
        <f>IF(SEPT!D10="","",SEPT!D10)</f>
      </c>
      <c r="F71" s="138">
        <f>IF(SEPT!E10="","",SEPT!E10)</f>
      </c>
      <c r="G71" s="130">
        <f>IF(SEPT!F10="","",SEPT!F10)</f>
      </c>
      <c r="H71" s="130">
        <f>IF(SEPT!G10="","",SEPT!G10)</f>
      </c>
      <c r="I71" s="130">
        <f>IF(SEPT!H10="","",SEPT!H10)</f>
      </c>
      <c r="J71" s="130">
        <f>IF(SEPT!I10="","",SEPT!I10)</f>
      </c>
      <c r="K71" s="130">
        <f>IF(SEPT!J10="","",SEPT!J10)</f>
      </c>
      <c r="L71" s="130">
        <f>IF(SEPT!K10="","",SEPT!K10)</f>
      </c>
      <c r="M71" s="130">
        <f>IF(SEPT!L10="","",SEPT!L10)</f>
      </c>
      <c r="N71" s="131">
        <f>IF(SEPT!M10="","",SEPT!M10)</f>
      </c>
      <c r="O71" s="21"/>
      <c r="P71" s="16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6"/>
    </row>
    <row r="72" spans="1:29" ht="15.75" thickBot="1">
      <c r="A72" s="200" t="s">
        <v>21</v>
      </c>
      <c r="B72" s="38">
        <v>40</v>
      </c>
      <c r="C72" s="128">
        <f>IF(OCT!B6="","",OCT!B6)</f>
        <v>0</v>
      </c>
      <c r="D72" s="128">
        <f>IF(OCT!C6="","",OCT!C6)</f>
      </c>
      <c r="E72" s="128">
        <f>IF(OCT!D6="","",OCT!D6)</f>
      </c>
      <c r="F72" s="137">
        <f>IF(OCT!E6="","",OCT!E6)</f>
      </c>
      <c r="G72" s="128">
        <f>IF(OCT!F6="","",OCT!F6)</f>
      </c>
      <c r="H72" s="128">
        <f>IF(OCT!G6="","",OCT!G6)</f>
      </c>
      <c r="I72" s="128">
        <f>IF(OCT!H6="","",OCT!H6)</f>
      </c>
      <c r="J72" s="128">
        <f>IF(OCT!I6="","",OCT!I6)</f>
      </c>
      <c r="K72" s="128">
        <f>IF(OCT!J6="","",OCT!J6)</f>
      </c>
      <c r="L72" s="128">
        <f>IF(OCT!K6="","",OCT!K6)</f>
      </c>
      <c r="M72" s="128">
        <f>IF(OCT!L6="","",OCT!L6)</f>
      </c>
      <c r="N72" s="129">
        <f>IF(OCT!M6="","",OCT!M6)</f>
      </c>
      <c r="O72" s="21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ht="15.75" thickBot="1">
      <c r="A73" s="201"/>
      <c r="B73" s="40">
        <v>41</v>
      </c>
      <c r="C73" s="130">
        <f>IF(OCT!B7="","",OCT!B7)</f>
        <v>0</v>
      </c>
      <c r="D73" s="130">
        <f>IF(OCT!C7="","",OCT!C7)</f>
      </c>
      <c r="E73" s="130">
        <f>IF(OCT!D7="","",OCT!D7)</f>
      </c>
      <c r="F73" s="138">
        <f>IF(OCT!E7="","",OCT!E7)</f>
      </c>
      <c r="G73" s="130">
        <f>IF(OCT!F7="","",OCT!F7)</f>
      </c>
      <c r="H73" s="130">
        <f>IF(OCT!G7="","",OCT!G7)</f>
      </c>
      <c r="I73" s="130">
        <f>IF(OCT!H7="","",OCT!H7)</f>
      </c>
      <c r="J73" s="130">
        <f>IF(OCT!I7="","",OCT!I7)</f>
      </c>
      <c r="K73" s="130">
        <f>IF(OCT!J7="","",OCT!J7)</f>
      </c>
      <c r="L73" s="130">
        <f>IF(OCT!K7="","",OCT!K7)</f>
      </c>
      <c r="M73" s="130">
        <f>IF(OCT!L7="","",OCT!L7)</f>
      </c>
      <c r="N73" s="131">
        <f>IF(OCT!M7="","",OCT!M7)</f>
      </c>
      <c r="O73" s="21"/>
      <c r="P73" s="16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6"/>
    </row>
    <row r="74" spans="1:29" ht="15.75" thickBot="1">
      <c r="A74" s="201"/>
      <c r="B74" s="40">
        <v>42</v>
      </c>
      <c r="C74" s="130">
        <f>IF(OCT!B8="","",OCT!B8)</f>
        <v>0</v>
      </c>
      <c r="D74" s="130">
        <f>IF(OCT!C8="","",OCT!C8)</f>
      </c>
      <c r="E74" s="130">
        <f>IF(OCT!D8="","",OCT!D8)</f>
      </c>
      <c r="F74" s="138">
        <f>IF(OCT!E8="","",OCT!E8)</f>
      </c>
      <c r="G74" s="130">
        <f>IF(OCT!F8="","",OCT!F8)</f>
      </c>
      <c r="H74" s="130">
        <f>IF(OCT!G8="","",OCT!G8)</f>
      </c>
      <c r="I74" s="130">
        <f>IF(OCT!H8="","",OCT!H8)</f>
      </c>
      <c r="J74" s="130">
        <f>IF(OCT!I8="","",OCT!I8)</f>
      </c>
      <c r="K74" s="130">
        <f>IF(OCT!J8="","",OCT!J8)</f>
      </c>
      <c r="L74" s="130">
        <f>IF(OCT!K8="","",OCT!K8)</f>
      </c>
      <c r="M74" s="130">
        <f>IF(OCT!L8="","",OCT!L8)</f>
      </c>
      <c r="N74" s="131">
        <f>IF(OCT!M8="","",OCT!M8)</f>
      </c>
      <c r="O74" s="21"/>
      <c r="P74" s="16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6"/>
    </row>
    <row r="75" spans="1:29" ht="15.75" thickBot="1">
      <c r="A75" s="201"/>
      <c r="B75" s="42">
        <v>43</v>
      </c>
      <c r="C75" s="130">
        <f>IF(OCT!B9="","",OCT!B9)</f>
        <v>0</v>
      </c>
      <c r="D75" s="130">
        <f>IF(OCT!C9="","",OCT!C9)</f>
      </c>
      <c r="E75" s="130">
        <f>IF(OCT!D9="","",OCT!D9)</f>
      </c>
      <c r="F75" s="138">
        <f>IF(OCT!E9="","",OCT!E9)</f>
      </c>
      <c r="G75" s="130">
        <f>IF(OCT!F9="","",OCT!F9)</f>
      </c>
      <c r="H75" s="130">
        <f>IF(OCT!G9="","",OCT!G9)</f>
      </c>
      <c r="I75" s="130">
        <f>IF(OCT!H9="","",OCT!H9)</f>
      </c>
      <c r="J75" s="130">
        <f>IF(OCT!I9="","",OCT!I9)</f>
      </c>
      <c r="K75" s="130">
        <f>IF(OCT!J9="","",OCT!J9)</f>
      </c>
      <c r="L75" s="130">
        <f>IF(OCT!K9="","",OCT!K9)</f>
      </c>
      <c r="M75" s="130">
        <f>IF(OCT!L9="","",OCT!L9)</f>
      </c>
      <c r="N75" s="131">
        <f>IF(OCT!M9="","",OCT!M9)</f>
      </c>
      <c r="O75" s="21"/>
      <c r="P75" s="16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6"/>
    </row>
    <row r="76" spans="1:29" ht="15.75" thickBot="1">
      <c r="A76" s="202"/>
      <c r="B76" s="43"/>
      <c r="C76" s="132">
        <f>IF(OCT!B10="","",OCT!B10)</f>
      </c>
      <c r="D76" s="132">
        <f>IF(OCT!C10="","",OCT!C10)</f>
      </c>
      <c r="E76" s="132">
        <f>IF(OCT!D10="","",OCT!D10)</f>
      </c>
      <c r="F76" s="139">
        <f>IF(OCT!E10="","",OCT!E10)</f>
      </c>
      <c r="G76" s="132">
        <f>IF(OCT!F10="","",OCT!F10)</f>
      </c>
      <c r="H76" s="132">
        <f>IF(OCT!G10="","",OCT!G10)</f>
      </c>
      <c r="I76" s="132">
        <f>IF(OCT!H10="","",OCT!H10)</f>
      </c>
      <c r="J76" s="132">
        <f>IF(OCT!I10="","",OCT!I10)</f>
      </c>
      <c r="K76" s="132">
        <f>IF(OCT!J10="","",OCT!J10)</f>
      </c>
      <c r="L76" s="132">
        <f>IF(OCT!K10="","",OCT!K10)</f>
      </c>
      <c r="M76" s="132">
        <f>IF(OCT!L10="","",OCT!L10)</f>
      </c>
      <c r="N76" s="133">
        <f>IF(OCT!M10="","",OCT!M10)</f>
      </c>
      <c r="O76" s="21"/>
      <c r="P76" s="16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6"/>
    </row>
    <row r="77" spans="1:29" ht="15" customHeight="1">
      <c r="A77" s="206" t="s">
        <v>22</v>
      </c>
      <c r="B77" s="45">
        <v>44</v>
      </c>
      <c r="C77" s="134">
        <f>IF(NOV!B6="","",NOV!B6)</f>
        <v>0</v>
      </c>
      <c r="D77" s="134">
        <f>IF(NOV!C6="","",NOV!C6)</f>
      </c>
      <c r="E77" s="134">
        <f>IF(NOV!D6="","",NOV!D6)</f>
      </c>
      <c r="F77" s="140">
        <f>IF(NOV!E6="","",NOV!E6)</f>
      </c>
      <c r="G77" s="134">
        <f>IF(NOV!F6="","",NOV!F6)</f>
      </c>
      <c r="H77" s="134">
        <f>IF(NOV!G6="","",NOV!G6)</f>
      </c>
      <c r="I77" s="134">
        <f>IF(NOV!H6="","",NOV!H6)</f>
      </c>
      <c r="J77" s="134">
        <f>IF(NOV!I6="","",NOV!I6)</f>
      </c>
      <c r="K77" s="134">
        <f>IF(NOV!J6="","",NOV!J6)</f>
      </c>
      <c r="L77" s="134">
        <f>IF(NOV!K6="","",NOV!K6)</f>
      </c>
      <c r="M77" s="134">
        <f>IF(NOV!L6="","",NOV!L6)</f>
      </c>
      <c r="N77" s="135">
        <f>IF(NOV!M6="","",NOV!M6)</f>
      </c>
      <c r="O77" s="21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ht="15">
      <c r="A78" s="207"/>
      <c r="B78" s="40">
        <v>45</v>
      </c>
      <c r="C78" s="130">
        <f>IF(NOV!B7="","",NOV!B7)</f>
        <v>0</v>
      </c>
      <c r="D78" s="130">
        <f>IF(NOV!C7="","",NOV!C7)</f>
      </c>
      <c r="E78" s="130">
        <f>IF(NOV!D7="","",NOV!D7)</f>
      </c>
      <c r="F78" s="138">
        <f>IF(NOV!E7="","",NOV!E7)</f>
      </c>
      <c r="G78" s="130">
        <f>IF(NOV!F7="","",NOV!F7)</f>
      </c>
      <c r="H78" s="130">
        <f>IF(NOV!G7="","",NOV!G7)</f>
      </c>
      <c r="I78" s="130">
        <f>IF(NOV!H7="","",NOV!H7)</f>
      </c>
      <c r="J78" s="130">
        <f>IF(NOV!I7="","",NOV!I7)</f>
      </c>
      <c r="K78" s="130">
        <f>IF(NOV!J7="","",NOV!J7)</f>
      </c>
      <c r="L78" s="130">
        <f>IF(NOV!K7="","",NOV!K7)</f>
      </c>
      <c r="M78" s="130">
        <f>IF(NOV!L7="","",NOV!L7)</f>
      </c>
      <c r="N78" s="131">
        <f>IF(NOV!M7="","",NOV!M7)</f>
      </c>
      <c r="O78" s="21"/>
      <c r="P78" s="16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6"/>
    </row>
    <row r="79" spans="1:29" ht="15">
      <c r="A79" s="207"/>
      <c r="B79" s="40">
        <v>46</v>
      </c>
      <c r="C79" s="130">
        <f>IF(NOV!B8="","",NOV!B8)</f>
        <v>0</v>
      </c>
      <c r="D79" s="130">
        <f>IF(NOV!C8="","",NOV!C8)</f>
      </c>
      <c r="E79" s="130">
        <f>IF(NOV!D8="","",NOV!D8)</f>
      </c>
      <c r="F79" s="138">
        <f>IF(NOV!E8="","",NOV!E8)</f>
      </c>
      <c r="G79" s="130">
        <f>IF(NOV!F8="","",NOV!F8)</f>
      </c>
      <c r="H79" s="130">
        <f>IF(NOV!G8="","",NOV!G8)</f>
      </c>
      <c r="I79" s="130">
        <f>IF(NOV!H8="","",NOV!H8)</f>
      </c>
      <c r="J79" s="130">
        <f>IF(NOV!I8="","",NOV!I8)</f>
      </c>
      <c r="K79" s="130">
        <f>IF(NOV!J8="","",NOV!J8)</f>
      </c>
      <c r="L79" s="130">
        <f>IF(NOV!K8="","",NOV!K8)</f>
      </c>
      <c r="M79" s="130">
        <f>IF(NOV!L8="","",NOV!L8)</f>
      </c>
      <c r="N79" s="131">
        <f>IF(NOV!M8="","",NOV!M8)</f>
      </c>
      <c r="O79" s="21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:29" ht="15">
      <c r="A80" s="207"/>
      <c r="B80" s="40">
        <v>47</v>
      </c>
      <c r="C80" s="130">
        <f>IF(NOV!B9="","",NOV!B9)</f>
        <v>0</v>
      </c>
      <c r="D80" s="130">
        <f>IF(NOV!C9="","",NOV!C9)</f>
      </c>
      <c r="E80" s="130">
        <f>IF(NOV!D9="","",NOV!D9)</f>
      </c>
      <c r="F80" s="138">
        <f>IF(NOV!E9="","",NOV!E9)</f>
      </c>
      <c r="G80" s="130">
        <f>IF(NOV!F9="","",NOV!F9)</f>
      </c>
      <c r="H80" s="130">
        <f>IF(NOV!G9="","",NOV!G9)</f>
      </c>
      <c r="I80" s="130">
        <f>IF(NOV!H9="","",NOV!H9)</f>
      </c>
      <c r="J80" s="130">
        <f>IF(NOV!I9="","",NOV!I9)</f>
      </c>
      <c r="K80" s="130">
        <f>IF(NOV!J9="","",NOV!J9)</f>
      </c>
      <c r="L80" s="130">
        <f>IF(NOV!K9="","",NOV!K9)</f>
      </c>
      <c r="M80" s="130">
        <f>IF(NOV!L9="","",NOV!L9)</f>
      </c>
      <c r="N80" s="131">
        <f>IF(NOV!M9="","",NOV!M9)</f>
      </c>
      <c r="O80" s="21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:29" ht="15.75" thickBot="1">
      <c r="A81" s="208"/>
      <c r="B81" s="40"/>
      <c r="C81" s="130">
        <f>IF(NOV!B10="","",NOV!B10)</f>
      </c>
      <c r="D81" s="130">
        <f>IF(NOV!C10="","",NOV!C10)</f>
      </c>
      <c r="E81" s="130">
        <f>IF(NOV!D10="","",NOV!D10)</f>
      </c>
      <c r="F81" s="138">
        <f>IF(NOV!E10="","",NOV!E10)</f>
      </c>
      <c r="G81" s="130">
        <f>IF(NOV!F10="","",NOV!F10)</f>
      </c>
      <c r="H81" s="130">
        <f>IF(NOV!G10="","",NOV!G10)</f>
      </c>
      <c r="I81" s="130">
        <f>IF(NOV!H10="","",NOV!H10)</f>
      </c>
      <c r="J81" s="130">
        <f>IF(NOV!I10="","",NOV!I10)</f>
      </c>
      <c r="K81" s="130">
        <f>IF(NOV!J10="","",NOV!J10)</f>
      </c>
      <c r="L81" s="130">
        <f>IF(NOV!K10="","",NOV!K10)</f>
      </c>
      <c r="M81" s="130">
        <f>IF(NOV!L10="","",NOV!L10)</f>
      </c>
      <c r="N81" s="131">
        <f>IF(NOV!M10="","",NOV!M10)</f>
      </c>
      <c r="O81" s="21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:29" ht="15" customHeight="1">
      <c r="A82" s="197" t="s">
        <v>23</v>
      </c>
      <c r="B82" s="39">
        <v>48</v>
      </c>
      <c r="C82" s="128">
        <f>IF(DEC!B6="","",DEC!B6)</f>
        <v>0</v>
      </c>
      <c r="D82" s="128">
        <f>IF(DEC!C6="","",DEC!C6)</f>
      </c>
      <c r="E82" s="128">
        <f>IF(DEC!D6="","",DEC!D6)</f>
      </c>
      <c r="F82" s="137">
        <f>IF(DEC!E6="","",DEC!E6)</f>
      </c>
      <c r="G82" s="128">
        <f>IF(DEC!F6="","",DEC!F6)</f>
      </c>
      <c r="H82" s="128">
        <f>IF(DEC!G6="","",DEC!G6)</f>
      </c>
      <c r="I82" s="128">
        <f>IF(DEC!H6="","",DEC!H6)</f>
      </c>
      <c r="J82" s="128">
        <f>IF(DEC!I6="","",DEC!I6)</f>
      </c>
      <c r="K82" s="128">
        <f>IF(DEC!J6="","",DEC!J6)</f>
      </c>
      <c r="L82" s="128">
        <f>IF(DEC!K6="","",DEC!K6)</f>
      </c>
      <c r="M82" s="128">
        <f>IF(DEC!L6="","",DEC!L6)</f>
      </c>
      <c r="N82" s="129">
        <f>IF(DEC!M6="","",DEC!M6)</f>
      </c>
      <c r="O82" s="21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 ht="15">
      <c r="A83" s="198"/>
      <c r="B83" s="41">
        <v>49</v>
      </c>
      <c r="C83" s="130">
        <f>IF(DEC!B7="","",DEC!B7)</f>
        <v>0</v>
      </c>
      <c r="D83" s="130">
        <f>IF(DEC!C7="","",DEC!C7)</f>
      </c>
      <c r="E83" s="130">
        <f>IF(DEC!D7="","",DEC!D7)</f>
      </c>
      <c r="F83" s="138">
        <f>IF(DEC!E7="","",DEC!E7)</f>
      </c>
      <c r="G83" s="130">
        <f>IF(DEC!F7="","",DEC!F7)</f>
      </c>
      <c r="H83" s="130">
        <f>IF(DEC!G7="","",DEC!G7)</f>
      </c>
      <c r="I83" s="130">
        <f>IF(DEC!H7="","",DEC!H7)</f>
      </c>
      <c r="J83" s="130">
        <f>IF(DEC!I7="","",DEC!I7)</f>
      </c>
      <c r="K83" s="130">
        <f>IF(DEC!J7="","",DEC!J7)</f>
      </c>
      <c r="L83" s="130">
        <f>IF(DEC!K7="","",DEC!K7)</f>
      </c>
      <c r="M83" s="130">
        <f>IF(DEC!L7="","",DEC!L7)</f>
      </c>
      <c r="N83" s="131">
        <f>IF(DEC!M7="","",DEC!M7)</f>
      </c>
      <c r="O83" s="21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 ht="15">
      <c r="A84" s="198"/>
      <c r="B84" s="41">
        <v>50</v>
      </c>
      <c r="C84" s="130">
        <f>IF(DEC!B8="","",DEC!B8)</f>
        <v>0</v>
      </c>
      <c r="D84" s="130">
        <f>IF(DEC!C8="","",DEC!C8)</f>
      </c>
      <c r="E84" s="130">
        <f>IF(DEC!D8="","",DEC!D8)</f>
      </c>
      <c r="F84" s="138">
        <f>IF(DEC!E8="","",DEC!E8)</f>
      </c>
      <c r="G84" s="130">
        <f>IF(DEC!F8="","",DEC!F8)</f>
      </c>
      <c r="H84" s="130">
        <f>IF(DEC!G8="","",DEC!G8)</f>
      </c>
      <c r="I84" s="130">
        <f>IF(DEC!H8="","",DEC!H8)</f>
      </c>
      <c r="J84" s="130">
        <f>IF(DEC!I8="","",DEC!I8)</f>
      </c>
      <c r="K84" s="130">
        <f>IF(DEC!J8="","",DEC!J8)</f>
      </c>
      <c r="L84" s="130">
        <f>IF(DEC!K8="","",DEC!K8)</f>
      </c>
      <c r="M84" s="130">
        <f>IF(DEC!L8="","",DEC!L8)</f>
      </c>
      <c r="N84" s="131">
        <f>IF(DEC!M8="","",DEC!M8)</f>
      </c>
      <c r="O84" s="21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 ht="15">
      <c r="A85" s="198"/>
      <c r="B85" s="41">
        <v>51</v>
      </c>
      <c r="C85" s="130">
        <f>IF(DEC!B9="","",DEC!B9)</f>
        <v>0</v>
      </c>
      <c r="D85" s="130">
        <f>IF(DEC!C9="","",DEC!C9)</f>
      </c>
      <c r="E85" s="130">
        <f>IF(DEC!D9="","",DEC!D9)</f>
      </c>
      <c r="F85" s="138">
        <f>IF(DEC!E9="","",DEC!E9)</f>
      </c>
      <c r="G85" s="130">
        <f>IF(DEC!F9="","",DEC!F9)</f>
      </c>
      <c r="H85" s="130">
        <f>IF(DEC!G9="","",DEC!G9)</f>
      </c>
      <c r="I85" s="130">
        <f>IF(DEC!H9="","",DEC!H9)</f>
      </c>
      <c r="J85" s="130">
        <f>IF(DEC!I9="","",DEC!I9)</f>
      </c>
      <c r="K85" s="130">
        <f>IF(DEC!J9="","",DEC!J9)</f>
      </c>
      <c r="L85" s="130">
        <f>IF(DEC!K9="","",DEC!K9)</f>
      </c>
      <c r="M85" s="130">
        <f>IF(DEC!L9="","",DEC!L9)</f>
      </c>
      <c r="N85" s="131">
        <f>IF(DEC!M9="","",DEC!M9)</f>
      </c>
      <c r="O85" s="21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15.75" thickBot="1">
      <c r="A86" s="199"/>
      <c r="B86" s="44">
        <v>52</v>
      </c>
      <c r="C86" s="132">
        <f>IF(DEC!B10="","",DEC!B10)</f>
        <v>0</v>
      </c>
      <c r="D86" s="132">
        <f>IF(DEC!C10="","",DEC!C10)</f>
      </c>
      <c r="E86" s="132">
        <f>IF(DEC!D10="","",DEC!D10)</f>
      </c>
      <c r="F86" s="139">
        <f>IF(DEC!E10="","",DEC!E10)</f>
      </c>
      <c r="G86" s="132">
        <f>IF(DEC!F10="","",DEC!F10)</f>
      </c>
      <c r="H86" s="132">
        <f>IF(DEC!G10="","",DEC!G10)</f>
      </c>
      <c r="I86" s="132">
        <f>IF(DEC!H10="","",DEC!H10)</f>
      </c>
      <c r="J86" s="132">
        <f>IF(DEC!I10="","",DEC!I10)</f>
      </c>
      <c r="K86" s="132">
        <f>IF(DEC!J10="","",DEC!J10)</f>
      </c>
      <c r="L86" s="132">
        <f>IF(DEC!K10="","",DEC!K10)</f>
      </c>
      <c r="M86" s="132">
        <f>IF(DEC!L10="","",DEC!L10)</f>
      </c>
      <c r="N86" s="133">
        <f>IF(DEC!M10="","",DEC!M10)</f>
      </c>
      <c r="O86" s="21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2:29" ht="1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6:29" ht="15"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6:29" ht="15"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5:29" ht="30.75" customHeight="1">
      <c r="O90" s="84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5:29" ht="15">
      <c r="O91" s="21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5:29" ht="15">
      <c r="O92" s="21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5:29" ht="15">
      <c r="O93" s="21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5:29" ht="15">
      <c r="O94" s="21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5:29" ht="15">
      <c r="O95" s="21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5:29" ht="15">
      <c r="O96" s="21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5:29" ht="15">
      <c r="O97" s="21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5:29" ht="15">
      <c r="O98" s="21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5:29" ht="15">
      <c r="O99" s="21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5:29" ht="15">
      <c r="O100" s="21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5:29" ht="15">
      <c r="O101" s="21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5:29" ht="15">
      <c r="O102" s="21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6:29" ht="15"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6:29" ht="15"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6:29" ht="15"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6:29" ht="15"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6:29" ht="15"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6:29" ht="15"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6:29" ht="15"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6:29" ht="15"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6:29" ht="15"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</sheetData>
  <sheetProtection sheet="1" objects="1" scenarios="1"/>
  <mergeCells count="17">
    <mergeCell ref="P25:AB25"/>
    <mergeCell ref="B25:N25"/>
    <mergeCell ref="B1:N1"/>
    <mergeCell ref="A27:A31"/>
    <mergeCell ref="F2:K2"/>
    <mergeCell ref="D3:G3"/>
    <mergeCell ref="A37:A41"/>
    <mergeCell ref="A32:A36"/>
    <mergeCell ref="A52:A55"/>
    <mergeCell ref="A57:A61"/>
    <mergeCell ref="A42:A46"/>
    <mergeCell ref="A47:A51"/>
    <mergeCell ref="A82:A86"/>
    <mergeCell ref="A72:A76"/>
    <mergeCell ref="A62:A66"/>
    <mergeCell ref="A67:A71"/>
    <mergeCell ref="A77:A81"/>
  </mergeCells>
  <conditionalFormatting sqref="C27:D86">
    <cfRule type="cellIs" priority="1" dxfId="1" operator="equal" stopIfTrue="1">
      <formula>0</formula>
    </cfRule>
  </conditionalFormatting>
  <printOptions/>
  <pageMargins left="0.6" right="0.4" top="0.5097222222222222" bottom="0.4798611111111111" header="0.5118055555555555" footer="0.5118055555555555"/>
  <pageSetup horizontalDpi="300" verticalDpi="300" orientation="portrait" scale="73" r:id="rId2"/>
  <rowBreaks count="1" manualBreakCount="1">
    <brk id="24" max="255" man="1"/>
  </rowBreaks>
  <colBreaks count="1" manualBreakCount="1">
    <brk id="14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1">
      <selection activeCell="A2" sqref="A2"/>
    </sheetView>
  </sheetViews>
  <sheetFormatPr defaultColWidth="9.140625" defaultRowHeight="12.75"/>
  <cols>
    <col min="4" max="4" width="5.57421875" style="0" bestFit="1" customWidth="1"/>
    <col min="5" max="5" width="5.8515625" style="0" bestFit="1" customWidth="1"/>
    <col min="6" max="6" width="6.28125" style="0" bestFit="1" customWidth="1"/>
    <col min="7" max="8" width="6.00390625" style="0" bestFit="1" customWidth="1"/>
    <col min="9" max="9" width="5.57421875" style="0" bestFit="1" customWidth="1"/>
    <col min="10" max="10" width="5.28125" style="0" bestFit="1" customWidth="1"/>
    <col min="11" max="11" width="6.140625" style="0" bestFit="1" customWidth="1"/>
    <col min="12" max="13" width="6.00390625" style="0" bestFit="1" customWidth="1"/>
    <col min="14" max="14" width="6.140625" style="0" bestFit="1" customWidth="1"/>
    <col min="15" max="15" width="6.28125" style="0" bestFit="1" customWidth="1"/>
  </cols>
  <sheetData>
    <row r="1" spans="1:15" ht="18">
      <c r="A1" s="216" t="s">
        <v>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4:15" ht="15.75" thickBot="1"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73</v>
      </c>
      <c r="J2" s="1" t="s">
        <v>74</v>
      </c>
      <c r="K2" s="1" t="s">
        <v>19</v>
      </c>
      <c r="L2" s="1" t="s">
        <v>36</v>
      </c>
      <c r="M2" s="1" t="s">
        <v>21</v>
      </c>
      <c r="N2" s="1" t="s">
        <v>22</v>
      </c>
      <c r="O2" s="1" t="s">
        <v>23</v>
      </c>
    </row>
    <row r="3" spans="1:15" ht="15">
      <c r="A3" s="175" t="s">
        <v>58</v>
      </c>
      <c r="B3" s="177" t="s">
        <v>59</v>
      </c>
      <c r="C3" s="194"/>
      <c r="D3" s="85">
        <f>JAN!U19</f>
      </c>
      <c r="E3" s="86">
        <f>FEB!U19</f>
      </c>
      <c r="F3" s="86">
        <f>MAR!U19</f>
      </c>
      <c r="G3" s="86">
        <f>APR!U19</f>
      </c>
      <c r="H3" s="86">
        <f>MAY!U19</f>
      </c>
      <c r="I3" s="86">
        <f>JUNE!U19</f>
      </c>
      <c r="J3" s="86">
        <f>JULY!U19</f>
      </c>
      <c r="K3" s="86">
        <f>AUG!U19</f>
      </c>
      <c r="L3" s="86">
        <f>SEPT!U19</f>
      </c>
      <c r="M3" s="86">
        <f>OCT!U19</f>
      </c>
      <c r="N3" s="86">
        <f>NOV!U19</f>
      </c>
      <c r="O3" s="87">
        <f>DEC!U19</f>
      </c>
    </row>
    <row r="4" spans="1:15" ht="15">
      <c r="A4" s="181"/>
      <c r="B4" s="182" t="s">
        <v>60</v>
      </c>
      <c r="C4" s="196"/>
      <c r="D4" s="88">
        <f>JAN!U20</f>
      </c>
      <c r="E4" s="89">
        <f>FEB!U20</f>
      </c>
      <c r="F4" s="89">
        <f>MAR!U20</f>
      </c>
      <c r="G4" s="89">
        <f>APR!U20</f>
      </c>
      <c r="H4" s="89">
        <f>MAY!U20</f>
      </c>
      <c r="I4" s="89">
        <f>JUNE!U20</f>
      </c>
      <c r="J4" s="89">
        <f>JULY!U20</f>
      </c>
      <c r="K4" s="89">
        <f>AUG!U20</f>
      </c>
      <c r="L4" s="89">
        <f>SEPT!U20</f>
      </c>
      <c r="M4" s="89">
        <f>OCT!U20</f>
      </c>
      <c r="N4" s="89">
        <f>NOV!U20</f>
      </c>
      <c r="O4" s="90">
        <f>DEC!U20</f>
      </c>
    </row>
    <row r="5" spans="1:15" ht="15">
      <c r="A5" s="181"/>
      <c r="B5" s="182" t="s">
        <v>61</v>
      </c>
      <c r="C5" s="196"/>
      <c r="D5" s="88">
        <f>JAN!U21</f>
      </c>
      <c r="E5" s="89">
        <f>FEB!U21</f>
      </c>
      <c r="F5" s="89">
        <f>MAR!U21</f>
      </c>
      <c r="G5" s="89">
        <f>APR!U21</f>
      </c>
      <c r="H5" s="89">
        <f>MAY!U21</f>
      </c>
      <c r="I5" s="89">
        <f>JUNE!U21</f>
      </c>
      <c r="J5" s="89">
        <f>JULY!U21</f>
      </c>
      <c r="K5" s="89">
        <f>AUG!U21</f>
      </c>
      <c r="L5" s="89">
        <f>SEPT!U21</f>
      </c>
      <c r="M5" s="89">
        <f>OCT!U21</f>
      </c>
      <c r="N5" s="89">
        <f>NOV!U21</f>
      </c>
      <c r="O5" s="90">
        <f>DEC!U21</f>
      </c>
    </row>
    <row r="6" spans="1:15" ht="15.75" thickBot="1">
      <c r="A6" s="176"/>
      <c r="B6" s="179" t="s">
        <v>62</v>
      </c>
      <c r="C6" s="195"/>
      <c r="D6" s="91">
        <f>JAN!U22</f>
      </c>
      <c r="E6" s="92">
        <f>FEB!U22</f>
      </c>
      <c r="F6" s="92">
        <f>MAR!U22</f>
      </c>
      <c r="G6" s="92">
        <f>APR!U22</f>
      </c>
      <c r="H6" s="92">
        <f>MAY!U22</f>
      </c>
      <c r="I6" s="92">
        <f>JUNE!U22</f>
      </c>
      <c r="J6" s="92">
        <f>JULY!U22</f>
      </c>
      <c r="K6" s="92">
        <f>AUG!U22</f>
      </c>
      <c r="L6" s="92">
        <f>SEPT!U22</f>
      </c>
      <c r="M6" s="92">
        <f>OCT!U22</f>
      </c>
      <c r="N6" s="92">
        <f>NOV!U22</f>
      </c>
      <c r="O6" s="93">
        <f>DEC!U22</f>
      </c>
    </row>
    <row r="7" spans="1:15" ht="15">
      <c r="A7" s="175" t="s">
        <v>63</v>
      </c>
      <c r="B7" s="177" t="s">
        <v>64</v>
      </c>
      <c r="C7" s="194"/>
      <c r="D7" s="94">
        <f>JAN!U23</f>
      </c>
      <c r="E7" s="95">
        <f>FEB!U23</f>
      </c>
      <c r="F7" s="95">
        <f>MAR!U23</f>
      </c>
      <c r="G7" s="95">
        <f>APR!U23</f>
      </c>
      <c r="H7" s="95">
        <f>MAY!U23</f>
      </c>
      <c r="I7" s="95">
        <f>JUNE!U23</f>
      </c>
      <c r="J7" s="95">
        <f>JULY!U23</f>
      </c>
      <c r="K7" s="95">
        <f>AUG!U23</f>
      </c>
      <c r="L7" s="95">
        <f>SEPT!U23</f>
      </c>
      <c r="M7" s="95">
        <f>OCT!U23</f>
      </c>
      <c r="N7" s="95">
        <f>NOV!U23</f>
      </c>
      <c r="O7" s="96">
        <f>DEC!U23</f>
      </c>
    </row>
    <row r="8" spans="1:15" ht="15">
      <c r="A8" s="181"/>
      <c r="B8" s="182" t="s">
        <v>65</v>
      </c>
      <c r="C8" s="196"/>
      <c r="D8" s="88">
        <f>JAN!U24</f>
      </c>
      <c r="E8" s="89">
        <f>FEB!U24</f>
      </c>
      <c r="F8" s="89">
        <f>MAR!U24</f>
      </c>
      <c r="G8" s="89">
        <f>APR!U24</f>
      </c>
      <c r="H8" s="89">
        <f>MAY!U24</f>
      </c>
      <c r="I8" s="89">
        <f>JUNE!U24</f>
      </c>
      <c r="J8" s="89">
        <f>JULY!U24</f>
      </c>
      <c r="K8" s="89">
        <f>AUG!U24</f>
      </c>
      <c r="L8" s="89">
        <f>SEPT!U24</f>
      </c>
      <c r="M8" s="89">
        <f>OCT!U24</f>
      </c>
      <c r="N8" s="89">
        <f>NOV!U24</f>
      </c>
      <c r="O8" s="90">
        <f>DEC!U24</f>
      </c>
    </row>
    <row r="9" spans="1:15" ht="15">
      <c r="A9" s="181"/>
      <c r="B9" s="182" t="s">
        <v>66</v>
      </c>
      <c r="C9" s="196"/>
      <c r="D9" s="88">
        <f>JAN!U25</f>
      </c>
      <c r="E9" s="89">
        <f>FEB!U25</f>
      </c>
      <c r="F9" s="89">
        <f>MAR!U25</f>
      </c>
      <c r="G9" s="89">
        <f>APR!U25</f>
      </c>
      <c r="H9" s="89">
        <f>MAY!U25</f>
      </c>
      <c r="I9" s="89">
        <f>JUNE!U25</f>
      </c>
      <c r="J9" s="89">
        <f>JULY!U25</f>
      </c>
      <c r="K9" s="89">
        <f>AUG!U25</f>
      </c>
      <c r="L9" s="89">
        <f>SEPT!U25</f>
      </c>
      <c r="M9" s="89">
        <f>OCT!U25</f>
      </c>
      <c r="N9" s="89">
        <f>NOV!U25</f>
      </c>
      <c r="O9" s="90">
        <f>DEC!U25</f>
      </c>
    </row>
    <row r="10" spans="1:15" ht="15.75" thickBot="1">
      <c r="A10" s="176"/>
      <c r="B10" s="179" t="s">
        <v>67</v>
      </c>
      <c r="C10" s="195"/>
      <c r="D10" s="91">
        <f>JAN!U26</f>
      </c>
      <c r="E10" s="92">
        <f>FEB!U26</f>
      </c>
      <c r="F10" s="92">
        <f>MAR!U26</f>
      </c>
      <c r="G10" s="92">
        <f>APR!U26</f>
      </c>
      <c r="H10" s="92">
        <f>MAY!U26</f>
      </c>
      <c r="I10" s="92">
        <f>JUNE!U26</f>
      </c>
      <c r="J10" s="92">
        <f>JULY!U26</f>
      </c>
      <c r="K10" s="92">
        <f>AUG!U26</f>
      </c>
      <c r="L10" s="92">
        <f>SEPT!U26</f>
      </c>
      <c r="M10" s="92">
        <f>OCT!U26</f>
      </c>
      <c r="N10" s="92">
        <f>NOV!U26</f>
      </c>
      <c r="O10" s="93">
        <f>DEC!U26</f>
      </c>
    </row>
    <row r="11" spans="1:15" ht="15">
      <c r="A11" s="175" t="s">
        <v>68</v>
      </c>
      <c r="B11" s="177" t="s">
        <v>69</v>
      </c>
      <c r="C11" s="194"/>
      <c r="D11" s="94">
        <f>JAN!U27</f>
      </c>
      <c r="E11" s="95">
        <f>FEB!U27</f>
      </c>
      <c r="F11" s="95">
        <f>MAR!U27</f>
      </c>
      <c r="G11" s="95">
        <f>APR!U27</f>
      </c>
      <c r="H11" s="95">
        <f>MAY!U27</f>
      </c>
      <c r="I11" s="95">
        <f>JUNE!U27</f>
      </c>
      <c r="J11" s="95">
        <f>JULY!U27</f>
      </c>
      <c r="K11" s="95">
        <f>AUG!U27</f>
      </c>
      <c r="L11" s="95">
        <f>SEPT!U27</f>
      </c>
      <c r="M11" s="95">
        <f>OCT!U27</f>
      </c>
      <c r="N11" s="95">
        <f>NOV!U27</f>
      </c>
      <c r="O11" s="96">
        <f>DEC!U27</f>
      </c>
    </row>
    <row r="12" spans="1:15" ht="15.75" thickBot="1">
      <c r="A12" s="176"/>
      <c r="B12" s="179" t="s">
        <v>70</v>
      </c>
      <c r="C12" s="195"/>
      <c r="D12" s="91">
        <f>JAN!U28</f>
      </c>
      <c r="E12" s="92">
        <f>FEB!U28</f>
      </c>
      <c r="F12" s="92">
        <f>MAR!U28</f>
      </c>
      <c r="G12" s="92">
        <f>APR!U28</f>
      </c>
      <c r="H12" s="92">
        <f>MAY!U28</f>
      </c>
      <c r="I12" s="92">
        <f>JUNE!U28</f>
      </c>
      <c r="J12" s="92">
        <f>JULY!U28</f>
      </c>
      <c r="K12" s="92">
        <f>AUG!U28</f>
      </c>
      <c r="L12" s="92">
        <f>SEPT!U28</f>
      </c>
      <c r="M12" s="92">
        <f>OCT!U28</f>
      </c>
      <c r="N12" s="92">
        <f>NOV!U28</f>
      </c>
      <c r="O12" s="93">
        <f>DEC!U28</f>
      </c>
    </row>
    <row r="61" ht="12.75">
      <c r="Z61">
        <v>5</v>
      </c>
    </row>
  </sheetData>
  <sheetProtection sheet="1" objects="1" scenarios="1"/>
  <mergeCells count="14">
    <mergeCell ref="A1:O1"/>
    <mergeCell ref="A11:A12"/>
    <mergeCell ref="B11:C11"/>
    <mergeCell ref="B12:C12"/>
    <mergeCell ref="A7:A10"/>
    <mergeCell ref="B7:C7"/>
    <mergeCell ref="B8:C8"/>
    <mergeCell ref="B9:C9"/>
    <mergeCell ref="B10:C10"/>
    <mergeCell ref="A3:A6"/>
    <mergeCell ref="B3:C3"/>
    <mergeCell ref="B4:C4"/>
    <mergeCell ref="B5:C5"/>
    <mergeCell ref="B6:C6"/>
  </mergeCells>
  <conditionalFormatting sqref="D3:O12">
    <cfRule type="cellIs" priority="1" dxfId="5" operator="equal" stopIfTrue="1">
      <formula>1</formula>
    </cfRule>
    <cfRule type="cellIs" priority="2" dxfId="6" operator="equal" stopIfTrue="1">
      <formula>3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O6" sqref="O6"/>
    </sheetView>
  </sheetViews>
  <sheetFormatPr defaultColWidth="9.140625" defaultRowHeight="12.75"/>
  <cols>
    <col min="1" max="1" width="6.57421875" style="8" customWidth="1"/>
    <col min="2" max="3" width="8.7109375" style="8" customWidth="1"/>
    <col min="4" max="4" width="7.140625" style="8" customWidth="1"/>
    <col min="5" max="5" width="12.8515625" style="8" customWidth="1"/>
    <col min="6" max="10" width="6.7109375" style="8" customWidth="1"/>
    <col min="11" max="11" width="5.140625" style="8" customWidth="1"/>
    <col min="12" max="12" width="7.57421875" style="8" customWidth="1"/>
    <col min="13" max="13" width="7.28125" style="8" customWidth="1"/>
    <col min="14" max="14" width="9.140625" style="8" customWidth="1"/>
    <col min="15" max="17" width="8.421875" style="8" customWidth="1"/>
    <col min="18" max="19" width="7.7109375" style="8" customWidth="1"/>
    <col min="20" max="20" width="8.28125" style="8" customWidth="1"/>
    <col min="21" max="22" width="8.7109375" style="8" customWidth="1"/>
    <col min="23" max="16384" width="9.140625" style="8" customWidth="1"/>
  </cols>
  <sheetData>
    <row r="1" spans="2:22" s="27" customFormat="1" ht="18">
      <c r="B1" s="9"/>
      <c r="C1" s="28" t="s">
        <v>38</v>
      </c>
      <c r="D1" s="174">
        <f>IF(O9=3,"TYPE THE CHURCH NAME HERE","")</f>
      </c>
      <c r="E1" s="174"/>
      <c r="F1" s="174"/>
      <c r="G1" s="174"/>
      <c r="H1" s="174"/>
      <c r="I1" s="174"/>
      <c r="J1" s="174"/>
      <c r="K1" s="9" t="s">
        <v>39</v>
      </c>
      <c r="L1" s="9"/>
      <c r="M1" s="9"/>
      <c r="O1" s="144">
        <f>IF(O9&lt;3,"",(IF(C3="TYPE PASTOR NAME HERE","","Fill in the cells only colored in yellow.")))</f>
      </c>
      <c r="V1" s="73" t="s">
        <v>72</v>
      </c>
    </row>
    <row r="2" ht="4.5" customHeight="1"/>
    <row r="3" spans="2:21" ht="15.75">
      <c r="B3" s="12" t="s">
        <v>0</v>
      </c>
      <c r="C3" s="173">
        <f>IF(O9=3,"TYPE PASTOR NAME HERE","")</f>
      </c>
      <c r="D3" s="173"/>
      <c r="E3" s="173"/>
      <c r="F3" s="173"/>
      <c r="G3" s="11"/>
      <c r="J3" s="12" t="s">
        <v>1</v>
      </c>
      <c r="K3" s="13" t="s">
        <v>26</v>
      </c>
      <c r="M3" s="74">
        <v>2018</v>
      </c>
      <c r="O3" s="145"/>
      <c r="P3" s="145"/>
      <c r="Q3" s="145"/>
      <c r="R3" s="145"/>
      <c r="S3" s="145"/>
      <c r="T3" s="145"/>
      <c r="U3" s="145"/>
    </row>
    <row r="4" ht="7.5" customHeight="1"/>
    <row r="5" spans="1:21" s="33" customFormat="1" ht="30.75" customHeight="1" thickBot="1">
      <c r="A5" s="69" t="s">
        <v>2</v>
      </c>
      <c r="B5" s="69">
        <f>IF(O7="yes","Worship Attend","")</f>
      </c>
      <c r="C5" s="69" t="str">
        <f>IF(O7="yes","Adults","Worship Attend")</f>
        <v>Worship Attend</v>
      </c>
      <c r="D5" s="69">
        <f>IF(O7="","",IF(O7="yes","CC",""))</f>
      </c>
      <c r="E5" s="69" t="s">
        <v>3</v>
      </c>
      <c r="F5" s="69">
        <f>IF(O6="yes","Child  SS","")</f>
      </c>
      <c r="G5" s="69">
        <f>IF(O6="yes","Adult SS","")</f>
      </c>
      <c r="H5" s="69" t="s">
        <v>80</v>
      </c>
      <c r="I5" s="69">
        <f>IF(O8="yes","Youth Group","")</f>
      </c>
      <c r="J5" s="14" t="s">
        <v>4</v>
      </c>
      <c r="K5" s="14" t="s">
        <v>99</v>
      </c>
      <c r="L5" s="72" t="s">
        <v>77</v>
      </c>
      <c r="M5" s="72" t="s">
        <v>5</v>
      </c>
      <c r="O5" s="170" t="str">
        <f>IF(OR(O6="",O7="",O8="")=TRUE,"START HERE BY ANSWERING ALL 3 QUESTIONS  with yes or no","")</f>
        <v>START HERE BY ANSWERING ALL 3 QUESTIONS  with yes or no</v>
      </c>
      <c r="P5" s="170"/>
      <c r="Q5" s="170"/>
      <c r="R5" s="170"/>
      <c r="S5" s="170"/>
      <c r="T5" s="170"/>
      <c r="U5" s="170"/>
    </row>
    <row r="6" spans="1:16" ht="15.75" thickBot="1">
      <c r="A6" s="15">
        <v>1</v>
      </c>
      <c r="B6" s="105">
        <f>IF($B$5="",0,IF(SUM(C6:D6)=0,"",SUM(C6:D6)))</f>
        <v>0</v>
      </c>
      <c r="C6" s="106"/>
      <c r="D6" s="106"/>
      <c r="E6" s="109"/>
      <c r="F6" s="107"/>
      <c r="G6" s="107"/>
      <c r="H6" s="107"/>
      <c r="I6" s="107"/>
      <c r="J6" s="24"/>
      <c r="K6" s="24"/>
      <c r="L6" s="24"/>
      <c r="M6" s="24"/>
      <c r="O6" s="81"/>
      <c r="P6" s="8" t="s">
        <v>79</v>
      </c>
    </row>
    <row r="7" spans="1:22" ht="16.5" thickBot="1">
      <c r="A7" s="15">
        <v>2</v>
      </c>
      <c r="B7" s="105">
        <f>IF($B$5="",0,IF(SUM(C7:D7)=0,"",SUM(C7:D7)))</f>
        <v>0</v>
      </c>
      <c r="C7" s="106"/>
      <c r="D7" s="106"/>
      <c r="E7" s="109"/>
      <c r="F7" s="107"/>
      <c r="G7" s="107"/>
      <c r="H7" s="107"/>
      <c r="I7" s="107"/>
      <c r="J7" s="24"/>
      <c r="K7" s="24"/>
      <c r="L7" s="24"/>
      <c r="M7" s="24"/>
      <c r="O7" s="81"/>
      <c r="P7" s="171" t="s">
        <v>98</v>
      </c>
      <c r="Q7" s="172"/>
      <c r="R7" s="172"/>
      <c r="S7" s="172"/>
      <c r="T7" s="172"/>
      <c r="U7" s="172"/>
      <c r="V7" s="172"/>
    </row>
    <row r="8" spans="1:16" ht="15.75" thickBot="1">
      <c r="A8" s="15">
        <v>3</v>
      </c>
      <c r="B8" s="105">
        <f>IF($B$5="",0,IF(SUM(C8:D8)=0,"",SUM(C8:D8)))</f>
        <v>0</v>
      </c>
      <c r="C8" s="106"/>
      <c r="D8" s="106"/>
      <c r="E8" s="109"/>
      <c r="F8" s="107"/>
      <c r="G8" s="107"/>
      <c r="H8" s="107"/>
      <c r="I8" s="107"/>
      <c r="J8" s="24"/>
      <c r="K8" s="24"/>
      <c r="L8" s="24"/>
      <c r="M8" s="24"/>
      <c r="O8" s="81"/>
      <c r="P8" s="8" t="s">
        <v>83</v>
      </c>
    </row>
    <row r="9" spans="1:20" ht="15">
      <c r="A9" s="15">
        <v>4</v>
      </c>
      <c r="B9" s="105">
        <f>IF($B$5="",0,IF(SUM(C9:D9)=0,"",SUM(C9:D9)))</f>
        <v>0</v>
      </c>
      <c r="C9" s="106"/>
      <c r="D9" s="106"/>
      <c r="E9" s="109"/>
      <c r="F9" s="107"/>
      <c r="G9" s="107"/>
      <c r="H9" s="107"/>
      <c r="I9" s="107"/>
      <c r="J9" s="24"/>
      <c r="K9" s="24"/>
      <c r="L9" s="24"/>
      <c r="M9" s="24"/>
      <c r="O9" s="104">
        <f>COUNTA(O6:O8)</f>
        <v>0</v>
      </c>
      <c r="T9" s="75" t="s">
        <v>81</v>
      </c>
    </row>
    <row r="10" spans="1:20" ht="15.75" thickBot="1">
      <c r="A10" s="15"/>
      <c r="B10" s="105"/>
      <c r="C10" s="106"/>
      <c r="D10" s="106"/>
      <c r="E10" s="109"/>
      <c r="F10" s="107"/>
      <c r="G10" s="107"/>
      <c r="H10" s="107"/>
      <c r="I10" s="107"/>
      <c r="J10" s="24"/>
      <c r="K10" s="24"/>
      <c r="L10" s="24"/>
      <c r="M10" s="24"/>
      <c r="T10" s="75" t="s">
        <v>82</v>
      </c>
    </row>
    <row r="11" spans="1:14" ht="15.75" thickBot="1">
      <c r="A11" s="17" t="s">
        <v>6</v>
      </c>
      <c r="B11" s="108">
        <f>IF(SUM(B6:B10)=0,"",SUM(B6:B10))</f>
      </c>
      <c r="C11" s="108">
        <f aca="true" t="shared" si="0" ref="C11:I11">IF(SUM(C6:C10)=0,"",SUM(C6:C10))</f>
      </c>
      <c r="D11" s="108">
        <f t="shared" si="0"/>
      </c>
      <c r="E11" s="110">
        <f t="shared" si="0"/>
      </c>
      <c r="F11" s="108">
        <f t="shared" si="0"/>
      </c>
      <c r="G11" s="108">
        <f>IF(SUM(G6:G10)=0,"",SUM(G6:G10))</f>
      </c>
      <c r="H11" s="108">
        <f t="shared" si="0"/>
      </c>
      <c r="I11" s="108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16"/>
    </row>
    <row r="12" spans="1:14" ht="15.75" thickBot="1">
      <c r="A12" s="19" t="s">
        <v>78</v>
      </c>
      <c r="B12" s="108">
        <f>IF(B11="","",SUM(B6:B10)/COUNTIF(B6:B10,"&gt;0"))</f>
      </c>
      <c r="C12" s="108">
        <f aca="true" t="shared" si="1" ref="C12:I12">IF(C11="","",SUM(C6:C10)/COUNTIF(C6:C10,"&gt;0"))</f>
      </c>
      <c r="D12" s="108">
        <f t="shared" si="1"/>
      </c>
      <c r="E12" s="110">
        <f t="shared" si="1"/>
      </c>
      <c r="F12" s="108">
        <f t="shared" si="1"/>
      </c>
      <c r="G12" s="108">
        <f t="shared" si="1"/>
      </c>
      <c r="H12" s="108">
        <f t="shared" si="1"/>
      </c>
      <c r="I12" s="108">
        <f t="shared" si="1"/>
      </c>
      <c r="J12" s="20"/>
      <c r="K12" s="20"/>
      <c r="L12" s="20"/>
      <c r="M12" s="21"/>
      <c r="N12" s="76"/>
    </row>
    <row r="13" spans="1:14" ht="11.25" customHeight="1">
      <c r="A13" s="21"/>
      <c r="B13" s="21"/>
      <c r="C13" s="21"/>
      <c r="D13" s="21"/>
      <c r="E13" s="6"/>
      <c r="F13" s="6"/>
      <c r="G13" s="6"/>
      <c r="H13" s="21"/>
      <c r="I13" s="21"/>
      <c r="J13" s="21"/>
      <c r="K13" s="21"/>
      <c r="L13" s="21"/>
      <c r="M13" s="21"/>
      <c r="N13" s="16"/>
    </row>
    <row r="14" spans="1:21" s="7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78" t="s">
        <v>53</v>
      </c>
      <c r="U14" s="79"/>
    </row>
    <row r="15" spans="1:15" s="7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7" t="s">
        <v>75</v>
      </c>
    </row>
    <row r="16" spans="1:13" s="7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60" t="s">
        <v>54</v>
      </c>
      <c r="P17" s="160"/>
      <c r="Q17" s="160"/>
      <c r="R17" s="162" t="s">
        <v>55</v>
      </c>
      <c r="S17" s="164" t="s">
        <v>56</v>
      </c>
      <c r="T17" s="143" t="s">
        <v>57</v>
      </c>
    </row>
    <row r="18" spans="1:20" s="7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61"/>
      <c r="P18" s="161"/>
      <c r="Q18" s="161"/>
      <c r="R18" s="163"/>
      <c r="S18" s="165"/>
      <c r="T18" s="166"/>
    </row>
    <row r="19" spans="1:21" s="7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51" t="s">
        <v>58</v>
      </c>
      <c r="P19" s="153" t="s">
        <v>59</v>
      </c>
      <c r="Q19" s="154"/>
      <c r="R19" s="51"/>
      <c r="S19" s="52"/>
      <c r="T19" s="53"/>
      <c r="U19" s="80">
        <f>IF(R19="x",1,IF(S19="x",2,IF(T19="X",3,"")))</f>
      </c>
    </row>
    <row r="20" spans="1:21" s="7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57"/>
      <c r="P20" s="158" t="s">
        <v>60</v>
      </c>
      <c r="Q20" s="159"/>
      <c r="R20" s="54"/>
      <c r="S20" s="55"/>
      <c r="T20" s="56"/>
      <c r="U20" s="80">
        <f aca="true" t="shared" si="2" ref="U20:U28">IF(R20="x",1,IF(S20="x",2,IF(T20="X",3,"")))</f>
      </c>
    </row>
    <row r="21" spans="1:21" s="7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57"/>
      <c r="P21" s="158" t="s">
        <v>61</v>
      </c>
      <c r="Q21" s="159"/>
      <c r="R21" s="54"/>
      <c r="S21" s="55"/>
      <c r="T21" s="56"/>
      <c r="U21" s="80">
        <f t="shared" si="2"/>
      </c>
    </row>
    <row r="22" spans="1:21" s="77" customFormat="1" ht="16.5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52"/>
      <c r="P22" s="155" t="s">
        <v>62</v>
      </c>
      <c r="Q22" s="156"/>
      <c r="R22" s="61"/>
      <c r="S22" s="62"/>
      <c r="T22" s="63"/>
      <c r="U22" s="80">
        <f t="shared" si="2"/>
      </c>
    </row>
    <row r="23" spans="1:21" s="7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51" t="s">
        <v>63</v>
      </c>
      <c r="P23" s="153" t="s">
        <v>64</v>
      </c>
      <c r="Q23" s="154"/>
      <c r="R23" s="51"/>
      <c r="S23" s="52"/>
      <c r="T23" s="53"/>
      <c r="U23" s="80">
        <f t="shared" si="2"/>
      </c>
    </row>
    <row r="24" spans="1:21" s="7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57"/>
      <c r="P24" s="158" t="s">
        <v>65</v>
      </c>
      <c r="Q24" s="159"/>
      <c r="R24" s="54"/>
      <c r="S24" s="55"/>
      <c r="T24" s="56"/>
      <c r="U24" s="80">
        <f t="shared" si="2"/>
      </c>
    </row>
    <row r="25" spans="1:21" s="7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57"/>
      <c r="P25" s="158" t="s">
        <v>66</v>
      </c>
      <c r="Q25" s="159"/>
      <c r="R25" s="54"/>
      <c r="S25" s="55"/>
      <c r="T25" s="56"/>
      <c r="U25" s="80">
        <f t="shared" si="2"/>
      </c>
    </row>
    <row r="26" spans="1:21" s="7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52"/>
      <c r="P26" s="155" t="s">
        <v>67</v>
      </c>
      <c r="Q26" s="156"/>
      <c r="R26" s="57"/>
      <c r="S26" s="58"/>
      <c r="T26" s="59"/>
      <c r="U26" s="80">
        <f t="shared" si="2"/>
      </c>
    </row>
    <row r="27" spans="1:21" s="7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51" t="s">
        <v>68</v>
      </c>
      <c r="P27" s="153" t="s">
        <v>69</v>
      </c>
      <c r="Q27" s="154"/>
      <c r="R27" s="64"/>
      <c r="S27" s="65"/>
      <c r="T27" s="66"/>
      <c r="U27" s="80">
        <f t="shared" si="2"/>
      </c>
    </row>
    <row r="28" spans="1:21" s="7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52"/>
      <c r="P28" s="155" t="s">
        <v>70</v>
      </c>
      <c r="Q28" s="156"/>
      <c r="R28" s="57"/>
      <c r="S28" s="58"/>
      <c r="T28" s="59"/>
      <c r="U28" s="80">
        <f t="shared" si="2"/>
      </c>
    </row>
    <row r="29" spans="1:13" s="77" customFormat="1" ht="15.75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7" customFormat="1" ht="15.75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7" customFormat="1" ht="15.75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.75">
      <c r="A47" s="168" t="s">
        <v>40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5.75">
      <c r="A48" s="25" t="s">
        <v>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ht="15.75">
      <c r="A49" s="25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 sheet="1" objects="1" scenarios="1"/>
  <mergeCells count="38">
    <mergeCell ref="O5:U5"/>
    <mergeCell ref="P7:V7"/>
    <mergeCell ref="C3:F3"/>
    <mergeCell ref="D1:J1"/>
    <mergeCell ref="A36:M40"/>
    <mergeCell ref="A15:M21"/>
    <mergeCell ref="A23:M28"/>
    <mergeCell ref="A30:M34"/>
    <mergeCell ref="A14:M14"/>
    <mergeCell ref="A35:M35"/>
    <mergeCell ref="A22:M22"/>
    <mergeCell ref="A29:M29"/>
    <mergeCell ref="B48:M48"/>
    <mergeCell ref="B49:M49"/>
    <mergeCell ref="B43:M43"/>
    <mergeCell ref="A41:M41"/>
    <mergeCell ref="A47:M47"/>
    <mergeCell ref="B42:M42"/>
    <mergeCell ref="B44:M44"/>
    <mergeCell ref="B45:M45"/>
    <mergeCell ref="B46:M46"/>
    <mergeCell ref="O17:Q18"/>
    <mergeCell ref="R17:R18"/>
    <mergeCell ref="S17:S18"/>
    <mergeCell ref="T17:T18"/>
    <mergeCell ref="O19:O22"/>
    <mergeCell ref="P19:Q19"/>
    <mergeCell ref="P20:Q20"/>
    <mergeCell ref="P21:Q21"/>
    <mergeCell ref="P22:Q22"/>
    <mergeCell ref="O27:O28"/>
    <mergeCell ref="P27:Q27"/>
    <mergeCell ref="P28:Q28"/>
    <mergeCell ref="O23:O26"/>
    <mergeCell ref="P23:Q23"/>
    <mergeCell ref="P24:Q24"/>
    <mergeCell ref="P25:Q25"/>
    <mergeCell ref="P26:Q26"/>
  </mergeCells>
  <conditionalFormatting sqref="R19:T28">
    <cfRule type="cellIs" priority="1" dxfId="0" operator="equal" stopIfTrue="1">
      <formula>$U19</formula>
    </cfRule>
  </conditionalFormatting>
  <conditionalFormatting sqref="B48:M49 B42:M46 A15:M21 A23:M28 A30:M34 A36:M40 D6:M9">
    <cfRule type="cellIs" priority="2" dxfId="0" operator="equal" stopIfTrue="1">
      <formula>""</formula>
    </cfRule>
  </conditionalFormatting>
  <conditionalFormatting sqref="C11">
    <cfRule type="cellIs" priority="3" dxfId="1" operator="equal" stopIfTrue="1">
      <formula>$B$11</formula>
    </cfRule>
  </conditionalFormatting>
  <conditionalFormatting sqref="C12">
    <cfRule type="cellIs" priority="4" dxfId="1" operator="equal" stopIfTrue="1">
      <formula>$B$12</formula>
    </cfRule>
  </conditionalFormatting>
  <conditionalFormatting sqref="O7:O8">
    <cfRule type="cellIs" priority="5" dxfId="2" operator="equal" stopIfTrue="1">
      <formula>""</formula>
    </cfRule>
    <cfRule type="cellIs" priority="6" dxfId="1" operator="notEqual" stopIfTrue="1">
      <formula>$O$6</formula>
    </cfRule>
  </conditionalFormatting>
  <conditionalFormatting sqref="O6">
    <cfRule type="cellIs" priority="7" dxfId="2" operator="equal" stopIfTrue="1">
      <formula>""</formula>
    </cfRule>
    <cfRule type="cellIs" priority="8" dxfId="1" operator="notEqual" stopIfTrue="1">
      <formula>$O$7</formula>
    </cfRule>
  </conditionalFormatting>
  <conditionalFormatting sqref="C6:C9">
    <cfRule type="cellIs" priority="9" dxfId="0" operator="equal" stopIfTrue="1">
      <formula>""</formula>
    </cfRule>
    <cfRule type="cellIs" priority="10" dxfId="3" operator="equal" stopIfTrue="1">
      <formula>0</formula>
    </cfRule>
  </conditionalFormatting>
  <conditionalFormatting sqref="B6:B9">
    <cfRule type="cellIs" priority="11" dxfId="3" operator="equal" stopIfTrue="1">
      <formula>0</formula>
    </cfRule>
  </conditionalFormatting>
  <conditionalFormatting sqref="D1:J1">
    <cfRule type="cellIs" priority="12" dxfId="4" operator="equal" stopIfTrue="1">
      <formula>"TYPE THE CHURCH NAME HERE"</formula>
    </cfRule>
  </conditionalFormatting>
  <conditionalFormatting sqref="C3:F3">
    <cfRule type="cellIs" priority="13" dxfId="4" operator="equal" stopIfTrue="1">
      <formula>"TYPE PASTOR NAME HERE"</formula>
    </cfRule>
  </conditionalFormatting>
  <dataValidations count="2">
    <dataValidation type="list" allowBlank="1" showInputMessage="1" showErrorMessage="1" error="Use an &quot;x&quot; to mark your selection." sqref="R19:T28">
      <formula1>$V$1</formula1>
    </dataValidation>
    <dataValidation type="list" allowBlank="1" showInputMessage="1" showErrorMessage="1" error="Use either &quot;yes&quot; or &quot;no&quot;" sqref="O6:O8">
      <formula1>$T$9:$T$10</formula1>
    </dataValidation>
  </dataValidations>
  <printOptions/>
  <pageMargins left="0.6" right="0.4" top="0.32" bottom="0.33" header="0.34" footer="0.3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" customWidth="1"/>
    <col min="2" max="3" width="8.7109375" style="1" customWidth="1"/>
    <col min="4" max="4" width="7.140625" style="1" customWidth="1"/>
    <col min="5" max="5" width="12.8515625" style="1" customWidth="1"/>
    <col min="6" max="10" width="6.7109375" style="1" customWidth="1"/>
    <col min="11" max="11" width="5.140625" style="1" customWidth="1"/>
    <col min="12" max="13" width="7.28125" style="1" customWidth="1"/>
    <col min="14" max="14" width="9.140625" style="1" customWidth="1"/>
    <col min="15" max="17" width="8.8515625" style="1" bestFit="1" customWidth="1"/>
    <col min="18" max="20" width="9.140625" style="1" customWidth="1"/>
    <col min="21" max="22" width="6.7109375" style="1" bestFit="1" customWidth="1"/>
    <col min="23" max="16384" width="9.140625" style="1" customWidth="1"/>
  </cols>
  <sheetData>
    <row r="1" spans="2:22" s="2" customFormat="1" ht="18">
      <c r="B1" s="9"/>
      <c r="C1" s="28" t="s">
        <v>38</v>
      </c>
      <c r="D1" s="193">
        <f>JAN!D1</f>
      </c>
      <c r="E1" s="193"/>
      <c r="F1" s="193"/>
      <c r="G1" s="193"/>
      <c r="H1" s="193"/>
      <c r="I1" s="193"/>
      <c r="J1" s="9" t="s">
        <v>39</v>
      </c>
      <c r="K1" s="9"/>
      <c r="L1" s="9"/>
      <c r="M1" s="9"/>
      <c r="V1" s="68" t="s">
        <v>72</v>
      </c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98" t="s">
        <v>0</v>
      </c>
      <c r="B3" s="192">
        <f>JAN!C3</f>
      </c>
      <c r="C3" s="192"/>
      <c r="D3" s="192"/>
      <c r="E3" s="10"/>
      <c r="I3" s="12" t="s">
        <v>1</v>
      </c>
      <c r="J3" s="8"/>
      <c r="K3" s="8"/>
      <c r="L3" s="82" t="s">
        <v>27</v>
      </c>
      <c r="M3" s="23">
        <f>JAN!M3</f>
        <v>2018</v>
      </c>
    </row>
    <row r="4" spans="1:1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2" s="3" customFormat="1" ht="30.75" customHeight="1">
      <c r="A5" s="69" t="s">
        <v>2</v>
      </c>
      <c r="B5" s="69">
        <f>JAN!B5</f>
      </c>
      <c r="C5" s="69" t="str">
        <f>JAN!C5</f>
        <v>Worship Attend</v>
      </c>
      <c r="D5" s="69">
        <f>JAN!D5</f>
      </c>
      <c r="E5" s="69" t="str">
        <f>JAN!E5</f>
        <v>Giving</v>
      </c>
      <c r="F5" s="69">
        <f>JAN!F5</f>
      </c>
      <c r="G5" s="69">
        <f>JAN!G5</f>
      </c>
      <c r="H5" s="69" t="str">
        <f>JAN!H5</f>
        <v>SG or Other</v>
      </c>
      <c r="I5" s="69">
        <f>JAN!I5</f>
      </c>
      <c r="J5" s="14" t="str">
        <f>JAN!J5</f>
        <v>Conversions</v>
      </c>
      <c r="K5" s="14" t="str">
        <f>JAN!K5</f>
        <v>Bapt isms</v>
      </c>
      <c r="L5" s="72" t="str">
        <f>JAN!L5</f>
        <v>Growth decisions</v>
      </c>
      <c r="M5" s="72" t="s">
        <v>84</v>
      </c>
      <c r="O5" s="1"/>
      <c r="P5" s="1"/>
      <c r="Q5" s="1"/>
      <c r="R5" s="1"/>
      <c r="S5" s="1"/>
      <c r="T5" s="1"/>
      <c r="U5" s="1"/>
      <c r="V5" s="1"/>
    </row>
    <row r="6" spans="1:13" ht="15">
      <c r="A6" s="15">
        <v>1</v>
      </c>
      <c r="B6" s="105">
        <f>IF($B$5="",0,IF(SUM(C6:D6)=0,"",SUM(C6:D6)))</f>
        <v>0</v>
      </c>
      <c r="C6" s="106"/>
      <c r="D6" s="107"/>
      <c r="E6" s="109"/>
      <c r="F6" s="107"/>
      <c r="G6" s="107"/>
      <c r="H6" s="107"/>
      <c r="I6" s="107"/>
      <c r="J6" s="24"/>
      <c r="K6" s="24"/>
      <c r="L6" s="24"/>
      <c r="M6" s="24"/>
    </row>
    <row r="7" spans="1:13" ht="15">
      <c r="A7" s="15">
        <v>2</v>
      </c>
      <c r="B7" s="105">
        <f>IF($B$5="",0,IF(SUM(C7:D7)=0,"",SUM(C7:D7)))</f>
        <v>0</v>
      </c>
      <c r="C7" s="106"/>
      <c r="D7" s="107"/>
      <c r="E7" s="109"/>
      <c r="F7" s="107"/>
      <c r="G7" s="107"/>
      <c r="H7" s="107"/>
      <c r="I7" s="107"/>
      <c r="J7" s="24"/>
      <c r="K7" s="24"/>
      <c r="L7" s="24"/>
      <c r="M7" s="24"/>
    </row>
    <row r="8" spans="1:13" ht="15">
      <c r="A8" s="15">
        <v>3</v>
      </c>
      <c r="B8" s="105">
        <f>IF($B$5="",0,IF(SUM(C8:D8)=0,"",SUM(C8:D8)))</f>
        <v>0</v>
      </c>
      <c r="C8" s="106"/>
      <c r="D8" s="107"/>
      <c r="E8" s="109"/>
      <c r="F8" s="107"/>
      <c r="G8" s="107"/>
      <c r="H8" s="107"/>
      <c r="I8" s="107"/>
      <c r="J8" s="24"/>
      <c r="K8" s="24"/>
      <c r="L8" s="24"/>
      <c r="M8" s="24"/>
    </row>
    <row r="9" spans="1:13" ht="15">
      <c r="A9" s="15">
        <v>4</v>
      </c>
      <c r="B9" s="105">
        <f>IF($B$5="",0,IF(SUM(C9:D9)=0,"",SUM(C9:D9)))</f>
        <v>0</v>
      </c>
      <c r="C9" s="106"/>
      <c r="D9" s="107"/>
      <c r="E9" s="109"/>
      <c r="F9" s="107"/>
      <c r="G9" s="107"/>
      <c r="H9" s="107"/>
      <c r="I9" s="107"/>
      <c r="J9" s="24"/>
      <c r="K9" s="24"/>
      <c r="L9" s="24"/>
      <c r="M9" s="24"/>
    </row>
    <row r="10" spans="1:13" ht="15.75" thickBot="1">
      <c r="A10" s="15"/>
      <c r="B10" s="111"/>
      <c r="C10" s="111"/>
      <c r="D10" s="111"/>
      <c r="E10" s="112"/>
      <c r="F10" s="111"/>
      <c r="G10" s="111"/>
      <c r="H10" s="111"/>
      <c r="I10" s="111"/>
      <c r="J10" s="15"/>
      <c r="K10" s="15"/>
      <c r="L10" s="15"/>
      <c r="M10" s="15"/>
    </row>
    <row r="11" spans="1:14" ht="15.75" thickBot="1">
      <c r="A11" s="17" t="s">
        <v>6</v>
      </c>
      <c r="B11" s="108">
        <f>IF(SUM(B6:B10)=0,"",SUM(B6:B10))</f>
      </c>
      <c r="C11" s="108">
        <f aca="true" t="shared" si="0" ref="C11:I11">IF(SUM(C6:C10)=0,"",SUM(C6:C10))</f>
      </c>
      <c r="D11" s="108">
        <f t="shared" si="0"/>
      </c>
      <c r="E11" s="110">
        <f t="shared" si="0"/>
      </c>
      <c r="F11" s="108">
        <f t="shared" si="0"/>
      </c>
      <c r="G11" s="108">
        <f t="shared" si="0"/>
      </c>
      <c r="H11" s="108">
        <f t="shared" si="0"/>
      </c>
      <c r="I11" s="108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4"/>
    </row>
    <row r="12" spans="1:14" ht="15.75" thickBot="1">
      <c r="A12" s="19" t="s">
        <v>78</v>
      </c>
      <c r="B12" s="108">
        <f>IF(B11="","",SUM(B6:B10)/COUNTIF(B6:B10,"&gt;0"))</f>
      </c>
      <c r="C12" s="108">
        <f aca="true" t="shared" si="1" ref="C12:I12">IF(C11="","",SUM(C6:C10)/COUNTIF(C6:C10,"&gt;0"))</f>
      </c>
      <c r="D12" s="108">
        <f t="shared" si="1"/>
      </c>
      <c r="E12" s="110">
        <f t="shared" si="1"/>
      </c>
      <c r="F12" s="108">
        <f t="shared" si="1"/>
      </c>
      <c r="G12" s="108">
        <f t="shared" si="1"/>
      </c>
      <c r="H12" s="108">
        <f t="shared" si="1"/>
      </c>
      <c r="I12" s="108">
        <f t="shared" si="1"/>
      </c>
      <c r="J12" s="20"/>
      <c r="K12" s="20"/>
      <c r="L12" s="20"/>
      <c r="M12" s="21"/>
      <c r="N12" s="5"/>
    </row>
    <row r="13" spans="1:14" ht="11.25" customHeight="1">
      <c r="A13" s="21"/>
      <c r="B13" s="21"/>
      <c r="C13" s="21"/>
      <c r="D13" s="21"/>
      <c r="E13" s="6"/>
      <c r="F13" s="6"/>
      <c r="G13" s="21"/>
      <c r="H13" s="21"/>
      <c r="I13" s="21"/>
      <c r="J13" s="21"/>
      <c r="K13" s="21"/>
      <c r="L13" s="21"/>
      <c r="M13" s="21"/>
      <c r="N13" s="4"/>
    </row>
    <row r="14" spans="1:21" s="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0" t="s">
        <v>53</v>
      </c>
      <c r="U14" s="67" t="s">
        <v>72</v>
      </c>
    </row>
    <row r="15" spans="1:15" s="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" t="s">
        <v>71</v>
      </c>
    </row>
    <row r="16" spans="1:13" s="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84" t="s">
        <v>54</v>
      </c>
      <c r="P17" s="184"/>
      <c r="Q17" s="184"/>
      <c r="R17" s="186" t="s">
        <v>55</v>
      </c>
      <c r="S17" s="188" t="s">
        <v>56</v>
      </c>
      <c r="T17" s="190" t="s">
        <v>57</v>
      </c>
    </row>
    <row r="18" spans="1:20" s="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85"/>
      <c r="P18" s="185"/>
      <c r="Q18" s="185"/>
      <c r="R18" s="187"/>
      <c r="S18" s="189"/>
      <c r="T18" s="191"/>
    </row>
    <row r="19" spans="1:21" s="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75" t="s">
        <v>58</v>
      </c>
      <c r="P19" s="177" t="s">
        <v>59</v>
      </c>
      <c r="Q19" s="178"/>
      <c r="R19" s="51"/>
      <c r="S19" s="52"/>
      <c r="T19" s="53"/>
      <c r="U19" s="60">
        <f>IF(R19="x",1,IF(S19="x",2,IF(T19="X",3,"")))</f>
      </c>
    </row>
    <row r="20" spans="1:21" s="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81"/>
      <c r="P20" s="182" t="s">
        <v>60</v>
      </c>
      <c r="Q20" s="183"/>
      <c r="R20" s="54"/>
      <c r="S20" s="55"/>
      <c r="T20" s="56"/>
      <c r="U20" s="60">
        <f aca="true" t="shared" si="2" ref="U20:U28">IF(R20="x",1,IF(S20="x",2,IF(T20="X",3,"")))</f>
      </c>
    </row>
    <row r="21" spans="1:21" s="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81"/>
      <c r="P21" s="182" t="s">
        <v>61</v>
      </c>
      <c r="Q21" s="183"/>
      <c r="R21" s="54"/>
      <c r="S21" s="55"/>
      <c r="T21" s="56"/>
      <c r="U21" s="60">
        <f t="shared" si="2"/>
      </c>
    </row>
    <row r="22" spans="1:21" s="7" customFormat="1" ht="16.5" customHeight="1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76"/>
      <c r="P22" s="179" t="s">
        <v>62</v>
      </c>
      <c r="Q22" s="180"/>
      <c r="R22" s="61"/>
      <c r="S22" s="62"/>
      <c r="T22" s="63"/>
      <c r="U22" s="60">
        <f t="shared" si="2"/>
      </c>
    </row>
    <row r="23" spans="1:21" s="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75" t="s">
        <v>63</v>
      </c>
      <c r="P23" s="177" t="s">
        <v>64</v>
      </c>
      <c r="Q23" s="178"/>
      <c r="R23" s="51"/>
      <c r="S23" s="52"/>
      <c r="T23" s="53"/>
      <c r="U23" s="60">
        <f t="shared" si="2"/>
      </c>
    </row>
    <row r="24" spans="1:21" s="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81"/>
      <c r="P24" s="182" t="s">
        <v>65</v>
      </c>
      <c r="Q24" s="183"/>
      <c r="R24" s="54"/>
      <c r="S24" s="55"/>
      <c r="T24" s="56"/>
      <c r="U24" s="60">
        <f t="shared" si="2"/>
      </c>
    </row>
    <row r="25" spans="1:21" s="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81"/>
      <c r="P25" s="182" t="s">
        <v>66</v>
      </c>
      <c r="Q25" s="183"/>
      <c r="R25" s="54"/>
      <c r="S25" s="55"/>
      <c r="T25" s="56"/>
      <c r="U25" s="60">
        <f t="shared" si="2"/>
      </c>
    </row>
    <row r="26" spans="1:21" s="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76"/>
      <c r="P26" s="179" t="s">
        <v>67</v>
      </c>
      <c r="Q26" s="180"/>
      <c r="R26" s="57"/>
      <c r="S26" s="58"/>
      <c r="T26" s="59"/>
      <c r="U26" s="60">
        <f t="shared" si="2"/>
      </c>
    </row>
    <row r="27" spans="1:21" s="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75" t="s">
        <v>68</v>
      </c>
      <c r="P27" s="177" t="s">
        <v>69</v>
      </c>
      <c r="Q27" s="178"/>
      <c r="R27" s="64"/>
      <c r="S27" s="65"/>
      <c r="T27" s="66"/>
      <c r="U27" s="60">
        <f t="shared" si="2"/>
      </c>
    </row>
    <row r="28" spans="1:21" s="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76"/>
      <c r="P28" s="179" t="s">
        <v>70</v>
      </c>
      <c r="Q28" s="180"/>
      <c r="R28" s="57"/>
      <c r="S28" s="58"/>
      <c r="T28" s="59"/>
      <c r="U28" s="60">
        <f t="shared" si="2"/>
      </c>
    </row>
    <row r="29" spans="1:13" s="7" customFormat="1" ht="15" customHeight="1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" customFormat="1" ht="15" customHeight="1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" customFormat="1" ht="15" customHeight="1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.75">
      <c r="A47" s="168" t="s">
        <v>40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5.75">
      <c r="A48" s="25" t="s">
        <v>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ht="15.75">
      <c r="A49" s="25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 sheet="1" objects="1" scenarios="1"/>
  <mergeCells count="36">
    <mergeCell ref="B45:M45"/>
    <mergeCell ref="A41:M41"/>
    <mergeCell ref="B42:M42"/>
    <mergeCell ref="B43:M43"/>
    <mergeCell ref="B44:M44"/>
    <mergeCell ref="B3:D3"/>
    <mergeCell ref="D1:I1"/>
    <mergeCell ref="A36:M40"/>
    <mergeCell ref="A15:M21"/>
    <mergeCell ref="A23:M28"/>
    <mergeCell ref="A30:M34"/>
    <mergeCell ref="A14:M14"/>
    <mergeCell ref="A22:M22"/>
    <mergeCell ref="A29:M29"/>
    <mergeCell ref="A35:M35"/>
    <mergeCell ref="B49:M49"/>
    <mergeCell ref="B46:M46"/>
    <mergeCell ref="A47:M47"/>
    <mergeCell ref="B48:M48"/>
    <mergeCell ref="O17:Q18"/>
    <mergeCell ref="R17:R18"/>
    <mergeCell ref="S17:S18"/>
    <mergeCell ref="T17:T18"/>
    <mergeCell ref="O19:O22"/>
    <mergeCell ref="P19:Q19"/>
    <mergeCell ref="P20:Q20"/>
    <mergeCell ref="P21:Q21"/>
    <mergeCell ref="P22:Q22"/>
    <mergeCell ref="O27:O28"/>
    <mergeCell ref="P27:Q27"/>
    <mergeCell ref="P28:Q28"/>
    <mergeCell ref="O23:O26"/>
    <mergeCell ref="P23:Q23"/>
    <mergeCell ref="P24:Q24"/>
    <mergeCell ref="P25:Q25"/>
    <mergeCell ref="P26:Q26"/>
  </mergeCells>
  <conditionalFormatting sqref="R19:T28">
    <cfRule type="cellIs" priority="1" dxfId="0" operator="equal" stopIfTrue="1">
      <formula>$U19</formula>
    </cfRule>
  </conditionalFormatting>
  <conditionalFormatting sqref="B48:M49 A15:M21 A23:M28 A30:M34 A36:M40 B42:M46 D6:M9">
    <cfRule type="cellIs" priority="2" dxfId="0" operator="equal" stopIfTrue="1">
      <formula>""</formula>
    </cfRule>
  </conditionalFormatting>
  <conditionalFormatting sqref="C6:C9">
    <cfRule type="cellIs" priority="3" dxfId="0" operator="equal" stopIfTrue="1">
      <formula>""</formula>
    </cfRule>
    <cfRule type="cellIs" priority="4" dxfId="3" operator="equal" stopIfTrue="1">
      <formula>0</formula>
    </cfRule>
  </conditionalFormatting>
  <conditionalFormatting sqref="B6:B9">
    <cfRule type="cellIs" priority="5" dxfId="3" operator="equal" stopIfTrue="1">
      <formula>0</formula>
    </cfRule>
  </conditionalFormatting>
  <conditionalFormatting sqref="C11">
    <cfRule type="cellIs" priority="6" dxfId="1" operator="equal" stopIfTrue="1">
      <formula>$B$11</formula>
    </cfRule>
  </conditionalFormatting>
  <conditionalFormatting sqref="C12">
    <cfRule type="cellIs" priority="7" dxfId="1" operator="equal" stopIfTrue="1">
      <formula>$B$12</formula>
    </cfRule>
  </conditionalFormatting>
  <dataValidations count="1">
    <dataValidation type="list" allowBlank="1" showInputMessage="1" showErrorMessage="1" error="Use an &quot;x&quot; to mark your selection." sqref="R19:T28">
      <formula1>$V$1</formula1>
    </dataValidation>
  </dataValidations>
  <printOptions/>
  <pageMargins left="0.6" right="0.4" top="0.32" bottom="0.33" header="0.34" footer="0.3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" customWidth="1"/>
    <col min="2" max="3" width="8.7109375" style="1" customWidth="1"/>
    <col min="4" max="4" width="7.140625" style="1" customWidth="1"/>
    <col min="5" max="5" width="12.8515625" style="1" customWidth="1"/>
    <col min="6" max="10" width="6.7109375" style="1" customWidth="1"/>
    <col min="11" max="11" width="5.140625" style="1" customWidth="1"/>
    <col min="12" max="13" width="7.28125" style="1" customWidth="1"/>
    <col min="14" max="16384" width="9.140625" style="1" customWidth="1"/>
  </cols>
  <sheetData>
    <row r="1" spans="2:22" s="2" customFormat="1" ht="18">
      <c r="B1" s="9"/>
      <c r="C1" s="28" t="s">
        <v>38</v>
      </c>
      <c r="D1" s="193">
        <f>JAN!D1</f>
      </c>
      <c r="E1" s="193"/>
      <c r="F1" s="193"/>
      <c r="G1" s="193"/>
      <c r="H1" s="193"/>
      <c r="I1" s="193"/>
      <c r="J1" s="9" t="s">
        <v>39</v>
      </c>
      <c r="K1" s="9"/>
      <c r="L1" s="9"/>
      <c r="M1" s="9"/>
      <c r="V1" s="68" t="s">
        <v>72</v>
      </c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98" t="s">
        <v>0</v>
      </c>
      <c r="B3" s="192">
        <f>JAN!C3</f>
      </c>
      <c r="C3" s="192"/>
      <c r="D3" s="192"/>
      <c r="E3" s="10"/>
      <c r="F3" s="8"/>
      <c r="I3" s="8"/>
      <c r="J3" s="12" t="s">
        <v>1</v>
      </c>
      <c r="K3" s="13" t="s">
        <v>28</v>
      </c>
      <c r="L3" s="8"/>
      <c r="M3" s="23">
        <f>JAN!M3</f>
        <v>2018</v>
      </c>
    </row>
    <row r="4" spans="1:1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3" customFormat="1" ht="30.75" customHeight="1">
      <c r="A5" s="69" t="s">
        <v>2</v>
      </c>
      <c r="B5" s="69">
        <f>JAN!B5</f>
      </c>
      <c r="C5" s="69" t="str">
        <f>JAN!C5</f>
        <v>Worship Attend</v>
      </c>
      <c r="D5" s="69">
        <f>JAN!D5</f>
      </c>
      <c r="E5" s="69" t="str">
        <f>JAN!E5</f>
        <v>Giving</v>
      </c>
      <c r="F5" s="69">
        <f>JAN!F5</f>
      </c>
      <c r="G5" s="69">
        <f>JAN!G5</f>
      </c>
      <c r="H5" s="69" t="str">
        <f>JAN!H5</f>
        <v>SG or Other</v>
      </c>
      <c r="I5" s="69">
        <f>JAN!I5</f>
      </c>
      <c r="J5" s="14" t="str">
        <f>JAN!J5</f>
        <v>Conversions</v>
      </c>
      <c r="K5" s="14" t="str">
        <f>JAN!K5</f>
        <v>Bapt isms</v>
      </c>
      <c r="L5" s="72" t="str">
        <f>JAN!L5</f>
        <v>Growth decisions</v>
      </c>
      <c r="M5" s="72" t="s">
        <v>84</v>
      </c>
    </row>
    <row r="6" spans="1:13" ht="15">
      <c r="A6" s="15">
        <v>1</v>
      </c>
      <c r="B6" s="113">
        <f>IF($B$5="",0,IF(SUM(C6:D6)=0,"",SUM(C6:D6)))</f>
        <v>0</v>
      </c>
      <c r="C6" s="114"/>
      <c r="D6" s="115"/>
      <c r="E6" s="117"/>
      <c r="F6" s="115"/>
      <c r="G6" s="115"/>
      <c r="H6" s="115"/>
      <c r="I6" s="115"/>
      <c r="J6" s="24"/>
      <c r="K6" s="24"/>
      <c r="L6" s="24"/>
      <c r="M6" s="24"/>
    </row>
    <row r="7" spans="1:13" ht="15">
      <c r="A7" s="15">
        <v>2</v>
      </c>
      <c r="B7" s="113">
        <f>IF($B$5="",0,IF(SUM(C7:D7)=0,"",SUM(C7:D7)))</f>
        <v>0</v>
      </c>
      <c r="C7" s="114"/>
      <c r="D7" s="115"/>
      <c r="E7" s="117"/>
      <c r="F7" s="115"/>
      <c r="G7" s="115"/>
      <c r="H7" s="115"/>
      <c r="I7" s="115"/>
      <c r="J7" s="24"/>
      <c r="K7" s="24"/>
      <c r="L7" s="24"/>
      <c r="M7" s="24"/>
    </row>
    <row r="8" spans="1:13" ht="15">
      <c r="A8" s="15">
        <v>3</v>
      </c>
      <c r="B8" s="113">
        <f>IF($B$5="",0,IF(SUM(C8:D8)=0,"",SUM(C8:D8)))</f>
        <v>0</v>
      </c>
      <c r="C8" s="114"/>
      <c r="D8" s="115"/>
      <c r="E8" s="117"/>
      <c r="F8" s="115"/>
      <c r="G8" s="115"/>
      <c r="H8" s="115"/>
      <c r="I8" s="115"/>
      <c r="J8" s="24"/>
      <c r="K8" s="24"/>
      <c r="L8" s="24"/>
      <c r="M8" s="24"/>
    </row>
    <row r="9" spans="1:13" ht="15">
      <c r="A9" s="15">
        <v>4</v>
      </c>
      <c r="B9" s="113">
        <f>IF($B$5="",0,IF(SUM(C9:D9)=0,"",SUM(C9:D9)))</f>
        <v>0</v>
      </c>
      <c r="C9" s="114"/>
      <c r="D9" s="115"/>
      <c r="E9" s="117"/>
      <c r="F9" s="115"/>
      <c r="G9" s="115"/>
      <c r="H9" s="115"/>
      <c r="I9" s="115"/>
      <c r="J9" s="24"/>
      <c r="K9" s="24"/>
      <c r="L9" s="24"/>
      <c r="M9" s="24"/>
    </row>
    <row r="10" spans="1:13" ht="15.75" thickBot="1">
      <c r="A10" s="15"/>
      <c r="B10" s="116"/>
      <c r="C10" s="116"/>
      <c r="D10" s="116"/>
      <c r="E10" s="118"/>
      <c r="F10" s="116"/>
      <c r="G10" s="116"/>
      <c r="H10" s="116"/>
      <c r="I10" s="116"/>
      <c r="J10" s="15"/>
      <c r="K10" s="15"/>
      <c r="L10" s="15"/>
      <c r="M10" s="15"/>
    </row>
    <row r="11" spans="1:14" ht="15.75" thickBot="1">
      <c r="A11" s="17" t="s">
        <v>6</v>
      </c>
      <c r="B11" s="70">
        <f>IF(SUM(B6:B10)=0,"",SUM(B6:B10))</f>
      </c>
      <c r="C11" s="70">
        <f aca="true" t="shared" si="0" ref="C11:I11">IF(SUM(C6:C10)=0,"",SUM(C6:C10))</f>
      </c>
      <c r="D11" s="70">
        <f t="shared" si="0"/>
      </c>
      <c r="E11" s="119">
        <f t="shared" si="0"/>
      </c>
      <c r="F11" s="70">
        <f t="shared" si="0"/>
      </c>
      <c r="G11" s="70">
        <f t="shared" si="0"/>
      </c>
      <c r="H11" s="70">
        <f t="shared" si="0"/>
      </c>
      <c r="I11" s="70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4"/>
    </row>
    <row r="12" spans="1:14" ht="15.75" thickBot="1">
      <c r="A12" s="19" t="s">
        <v>78</v>
      </c>
      <c r="B12" s="70">
        <f>IF(B11="","",SUM(B6:B10)/COUNTIF(B6:B10,"&gt;0"))</f>
      </c>
      <c r="C12" s="70">
        <f aca="true" t="shared" si="1" ref="C12:I12">IF(C11="","",SUM(C6:C10)/COUNTIF(C6:C10,"&gt;0"))</f>
      </c>
      <c r="D12" s="70">
        <f t="shared" si="1"/>
      </c>
      <c r="E12" s="119">
        <f t="shared" si="1"/>
      </c>
      <c r="F12" s="70">
        <f t="shared" si="1"/>
      </c>
      <c r="G12" s="70">
        <f t="shared" si="1"/>
      </c>
      <c r="H12" s="70">
        <f t="shared" si="1"/>
      </c>
      <c r="I12" s="70">
        <f t="shared" si="1"/>
      </c>
      <c r="J12" s="20"/>
      <c r="K12" s="20"/>
      <c r="L12" s="20"/>
      <c r="M12" s="21"/>
      <c r="N12" s="5"/>
    </row>
    <row r="13" spans="1:14" ht="11.25" customHeight="1">
      <c r="A13" s="21"/>
      <c r="B13" s="21"/>
      <c r="C13" s="21"/>
      <c r="D13" s="21"/>
      <c r="E13" s="6"/>
      <c r="F13" s="6"/>
      <c r="G13" s="21"/>
      <c r="H13" s="21"/>
      <c r="I13" s="21"/>
      <c r="J13" s="21"/>
      <c r="K13" s="21"/>
      <c r="L13" s="21"/>
      <c r="M13" s="21"/>
      <c r="N13" s="4"/>
    </row>
    <row r="14" spans="1:15" s="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0" t="s">
        <v>53</v>
      </c>
    </row>
    <row r="15" spans="1:15" s="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" t="s">
        <v>71</v>
      </c>
    </row>
    <row r="16" spans="1:13" s="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84" t="s">
        <v>54</v>
      </c>
      <c r="P17" s="184"/>
      <c r="Q17" s="184"/>
      <c r="R17" s="186" t="s">
        <v>55</v>
      </c>
      <c r="S17" s="188" t="s">
        <v>56</v>
      </c>
      <c r="T17" s="190" t="s">
        <v>57</v>
      </c>
    </row>
    <row r="18" spans="1:20" s="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85"/>
      <c r="P18" s="185"/>
      <c r="Q18" s="185"/>
      <c r="R18" s="187"/>
      <c r="S18" s="189"/>
      <c r="T18" s="191"/>
    </row>
    <row r="19" spans="1:21" s="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75" t="s">
        <v>58</v>
      </c>
      <c r="P19" s="177" t="s">
        <v>59</v>
      </c>
      <c r="Q19" s="178"/>
      <c r="R19" s="51"/>
      <c r="S19" s="52"/>
      <c r="T19" s="53"/>
      <c r="U19" s="60">
        <f>IF(R19="x",1,IF(S19="x",2,IF(T19="X",3,"")))</f>
      </c>
    </row>
    <row r="20" spans="1:21" s="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81"/>
      <c r="P20" s="182" t="s">
        <v>60</v>
      </c>
      <c r="Q20" s="183"/>
      <c r="R20" s="54"/>
      <c r="S20" s="55"/>
      <c r="T20" s="56"/>
      <c r="U20" s="60">
        <f aca="true" t="shared" si="2" ref="U20:U28">IF(R20="x",1,IF(S20="x",2,IF(T20="X",3,"")))</f>
      </c>
    </row>
    <row r="21" spans="1:21" s="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81"/>
      <c r="P21" s="182" t="s">
        <v>61</v>
      </c>
      <c r="Q21" s="183"/>
      <c r="R21" s="54"/>
      <c r="S21" s="55"/>
      <c r="T21" s="56"/>
      <c r="U21" s="60">
        <f t="shared" si="2"/>
      </c>
    </row>
    <row r="22" spans="1:21" s="7" customFormat="1" ht="16.5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76"/>
      <c r="P22" s="179" t="s">
        <v>62</v>
      </c>
      <c r="Q22" s="180"/>
      <c r="R22" s="61"/>
      <c r="S22" s="62"/>
      <c r="T22" s="63"/>
      <c r="U22" s="60">
        <f t="shared" si="2"/>
      </c>
    </row>
    <row r="23" spans="1:21" s="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75" t="s">
        <v>63</v>
      </c>
      <c r="P23" s="177" t="s">
        <v>64</v>
      </c>
      <c r="Q23" s="178"/>
      <c r="R23" s="51"/>
      <c r="S23" s="52"/>
      <c r="T23" s="53"/>
      <c r="U23" s="60">
        <f t="shared" si="2"/>
      </c>
    </row>
    <row r="24" spans="1:21" s="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81"/>
      <c r="P24" s="182" t="s">
        <v>65</v>
      </c>
      <c r="Q24" s="183"/>
      <c r="R24" s="54"/>
      <c r="S24" s="55"/>
      <c r="T24" s="56"/>
      <c r="U24" s="60">
        <f t="shared" si="2"/>
      </c>
    </row>
    <row r="25" spans="1:21" s="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81"/>
      <c r="P25" s="182" t="s">
        <v>66</v>
      </c>
      <c r="Q25" s="183"/>
      <c r="R25" s="54"/>
      <c r="S25" s="55"/>
      <c r="T25" s="56"/>
      <c r="U25" s="60">
        <f t="shared" si="2"/>
      </c>
    </row>
    <row r="26" spans="1:21" s="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76"/>
      <c r="P26" s="179" t="s">
        <v>67</v>
      </c>
      <c r="Q26" s="180"/>
      <c r="R26" s="57"/>
      <c r="S26" s="58"/>
      <c r="T26" s="59"/>
      <c r="U26" s="60">
        <f t="shared" si="2"/>
      </c>
    </row>
    <row r="27" spans="1:21" s="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75" t="s">
        <v>68</v>
      </c>
      <c r="P27" s="177" t="s">
        <v>69</v>
      </c>
      <c r="Q27" s="178"/>
      <c r="R27" s="64"/>
      <c r="S27" s="65"/>
      <c r="T27" s="66"/>
      <c r="U27" s="60">
        <f t="shared" si="2"/>
      </c>
    </row>
    <row r="28" spans="1:21" s="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76"/>
      <c r="P28" s="179" t="s">
        <v>70</v>
      </c>
      <c r="Q28" s="180"/>
      <c r="R28" s="57"/>
      <c r="S28" s="58"/>
      <c r="T28" s="59"/>
      <c r="U28" s="60">
        <f t="shared" si="2"/>
      </c>
    </row>
    <row r="29" spans="1:13" s="7" customFormat="1" ht="15.75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" customFormat="1" ht="15.75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" customFormat="1" ht="15.75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.75">
      <c r="A47" s="168" t="s">
        <v>40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5.75">
      <c r="A48" s="25" t="s">
        <v>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ht="15.75">
      <c r="A49" s="25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 sheet="1" objects="1" scenarios="1"/>
  <mergeCells count="36">
    <mergeCell ref="B45:M45"/>
    <mergeCell ref="A41:M41"/>
    <mergeCell ref="B42:M42"/>
    <mergeCell ref="B43:M43"/>
    <mergeCell ref="B44:M44"/>
    <mergeCell ref="B3:D3"/>
    <mergeCell ref="D1:I1"/>
    <mergeCell ref="A36:M40"/>
    <mergeCell ref="A15:M21"/>
    <mergeCell ref="A23:M28"/>
    <mergeCell ref="A30:M34"/>
    <mergeCell ref="A14:M14"/>
    <mergeCell ref="A22:M22"/>
    <mergeCell ref="A29:M29"/>
    <mergeCell ref="A35:M35"/>
    <mergeCell ref="B49:M49"/>
    <mergeCell ref="B46:M46"/>
    <mergeCell ref="A47:M47"/>
    <mergeCell ref="B48:M48"/>
    <mergeCell ref="O17:Q18"/>
    <mergeCell ref="R17:R18"/>
    <mergeCell ref="S17:S18"/>
    <mergeCell ref="T17:T18"/>
    <mergeCell ref="O19:O22"/>
    <mergeCell ref="P19:Q19"/>
    <mergeCell ref="P20:Q20"/>
    <mergeCell ref="P21:Q21"/>
    <mergeCell ref="P22:Q22"/>
    <mergeCell ref="O27:O28"/>
    <mergeCell ref="P27:Q27"/>
    <mergeCell ref="P28:Q28"/>
    <mergeCell ref="O23:O26"/>
    <mergeCell ref="P23:Q23"/>
    <mergeCell ref="P24:Q24"/>
    <mergeCell ref="P25:Q25"/>
    <mergeCell ref="P26:Q26"/>
  </mergeCells>
  <conditionalFormatting sqref="R19:T28">
    <cfRule type="cellIs" priority="1" dxfId="0" operator="equal" stopIfTrue="1">
      <formula>$U19</formula>
    </cfRule>
  </conditionalFormatting>
  <conditionalFormatting sqref="B48:M49 A15:M21 A23:M28 A30:M34 A36:M40 B42:M46 D6:M9">
    <cfRule type="cellIs" priority="2" dxfId="0" operator="equal" stopIfTrue="1">
      <formula>""</formula>
    </cfRule>
  </conditionalFormatting>
  <conditionalFormatting sqref="C6:C9">
    <cfRule type="cellIs" priority="3" dxfId="0" operator="equal" stopIfTrue="1">
      <formula>""</formula>
    </cfRule>
    <cfRule type="cellIs" priority="4" dxfId="3" operator="equal" stopIfTrue="1">
      <formula>0</formula>
    </cfRule>
  </conditionalFormatting>
  <conditionalFormatting sqref="B6:B9">
    <cfRule type="cellIs" priority="5" dxfId="3" operator="equal" stopIfTrue="1">
      <formula>0</formula>
    </cfRule>
  </conditionalFormatting>
  <conditionalFormatting sqref="C11">
    <cfRule type="cellIs" priority="6" dxfId="1" operator="equal" stopIfTrue="1">
      <formula>$B$11</formula>
    </cfRule>
  </conditionalFormatting>
  <conditionalFormatting sqref="C12">
    <cfRule type="cellIs" priority="7" dxfId="1" operator="equal" stopIfTrue="1">
      <formula>$B$12</formula>
    </cfRule>
  </conditionalFormatting>
  <dataValidations count="1">
    <dataValidation type="list" allowBlank="1" showInputMessage="1" showErrorMessage="1" error="Use an &quot;x&quot; to mark your selection." sqref="R19:T28">
      <formula1>$V$1</formula1>
    </dataValidation>
  </dataValidations>
  <printOptions/>
  <pageMargins left="0.6" right="0.4" top="0.32" bottom="0.33" header="0.34" footer="0.3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" customWidth="1"/>
    <col min="2" max="3" width="8.7109375" style="1" customWidth="1"/>
    <col min="4" max="4" width="7.140625" style="1" customWidth="1"/>
    <col min="5" max="5" width="12.8515625" style="1" bestFit="1" customWidth="1"/>
    <col min="6" max="10" width="6.7109375" style="1" customWidth="1"/>
    <col min="11" max="11" width="5.140625" style="1" customWidth="1"/>
    <col min="12" max="13" width="7.28125" style="1" customWidth="1"/>
    <col min="14" max="16384" width="9.140625" style="1" customWidth="1"/>
  </cols>
  <sheetData>
    <row r="1" spans="2:22" s="2" customFormat="1" ht="18">
      <c r="B1" s="9"/>
      <c r="C1" s="28" t="s">
        <v>38</v>
      </c>
      <c r="D1" s="193">
        <f>JAN!D1</f>
      </c>
      <c r="E1" s="193"/>
      <c r="F1" s="193"/>
      <c r="G1" s="193"/>
      <c r="H1" s="193"/>
      <c r="I1" s="193"/>
      <c r="J1" s="9" t="s">
        <v>39</v>
      </c>
      <c r="K1" s="9"/>
      <c r="L1" s="9"/>
      <c r="M1" s="9"/>
      <c r="V1" s="68" t="s">
        <v>72</v>
      </c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98" t="s">
        <v>0</v>
      </c>
      <c r="B3" s="192">
        <f>JAN!C3</f>
      </c>
      <c r="C3" s="192"/>
      <c r="D3" s="192"/>
      <c r="E3" s="10"/>
      <c r="F3" s="8"/>
      <c r="I3" s="8"/>
      <c r="J3" s="12" t="s">
        <v>1</v>
      </c>
      <c r="K3" s="13" t="s">
        <v>29</v>
      </c>
      <c r="L3" s="8"/>
      <c r="M3" s="23">
        <f>JAN!M3</f>
        <v>2018</v>
      </c>
    </row>
    <row r="4" spans="1:1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4" s="3" customFormat="1" ht="30.75" customHeight="1">
      <c r="A5" s="69" t="s">
        <v>2</v>
      </c>
      <c r="B5" s="69">
        <f>JAN!B5</f>
      </c>
      <c r="C5" s="69" t="str">
        <f>JAN!C5</f>
        <v>Worship Attend</v>
      </c>
      <c r="D5" s="69"/>
      <c r="E5" s="69" t="str">
        <f>JAN!E5</f>
        <v>Giving</v>
      </c>
      <c r="F5" s="69">
        <f>JAN!F5</f>
      </c>
      <c r="G5" s="69">
        <f>JAN!G5</f>
      </c>
      <c r="H5" s="69" t="str">
        <f>JAN!H5</f>
        <v>SG or Other</v>
      </c>
      <c r="I5" s="69">
        <f>JAN!I5</f>
      </c>
      <c r="J5" s="14" t="str">
        <f>JAN!J5</f>
        <v>Conversions</v>
      </c>
      <c r="K5" s="14" t="str">
        <f>JAN!K5</f>
        <v>Bapt isms</v>
      </c>
      <c r="L5" s="72" t="str">
        <f>JAN!L5</f>
        <v>Growth decisions</v>
      </c>
      <c r="M5" s="72" t="s">
        <v>84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13" ht="15">
      <c r="A6" s="15">
        <v>1</v>
      </c>
      <c r="B6" s="113">
        <f>IF($B$5="",0,IF(SUM(C6:D6)=0,"",SUM(C6:D6)))</f>
        <v>0</v>
      </c>
      <c r="C6" s="114"/>
      <c r="D6" s="115"/>
      <c r="E6" s="117"/>
      <c r="F6" s="115"/>
      <c r="G6" s="115"/>
      <c r="H6" s="115"/>
      <c r="I6" s="115"/>
      <c r="J6" s="24"/>
      <c r="K6" s="24"/>
      <c r="L6" s="24"/>
      <c r="M6" s="24"/>
    </row>
    <row r="7" spans="1:13" ht="15">
      <c r="A7" s="15">
        <v>2</v>
      </c>
      <c r="B7" s="113">
        <f>IF($B$5="",0,IF(SUM(C7:D7)=0,"",SUM(C7:D7)))</f>
        <v>0</v>
      </c>
      <c r="C7" s="114"/>
      <c r="D7" s="115"/>
      <c r="E7" s="117"/>
      <c r="F7" s="115"/>
      <c r="G7" s="115"/>
      <c r="H7" s="115"/>
      <c r="I7" s="115"/>
      <c r="J7" s="24"/>
      <c r="K7" s="24"/>
      <c r="L7" s="24"/>
      <c r="M7" s="24"/>
    </row>
    <row r="8" spans="1:13" ht="15">
      <c r="A8" s="15">
        <v>3</v>
      </c>
      <c r="B8" s="113">
        <f>IF($B$5="",0,IF(SUM(C8:D8)=0,"",SUM(C8:D8)))</f>
        <v>0</v>
      </c>
      <c r="C8" s="114"/>
      <c r="D8" s="115"/>
      <c r="E8" s="117"/>
      <c r="F8" s="115"/>
      <c r="G8" s="115"/>
      <c r="H8" s="115"/>
      <c r="I8" s="115"/>
      <c r="J8" s="24"/>
      <c r="K8" s="24"/>
      <c r="L8" s="24"/>
      <c r="M8" s="24"/>
    </row>
    <row r="9" spans="1:13" ht="15">
      <c r="A9" s="15">
        <v>4</v>
      </c>
      <c r="B9" s="113">
        <f>IF($B$5="",0,IF(SUM(C9:D9)=0,"",SUM(C9:D9)))</f>
        <v>0</v>
      </c>
      <c r="C9" s="114"/>
      <c r="D9" s="115"/>
      <c r="E9" s="117"/>
      <c r="F9" s="115"/>
      <c r="G9" s="115"/>
      <c r="H9" s="115"/>
      <c r="I9" s="115"/>
      <c r="J9" s="24"/>
      <c r="K9" s="24"/>
      <c r="L9" s="24"/>
      <c r="M9" s="24"/>
    </row>
    <row r="10" spans="1:13" ht="15.75" thickBot="1">
      <c r="A10" s="15">
        <v>5</v>
      </c>
      <c r="B10" s="113">
        <f>IF($B$5="",0,IF(SUM(C10:D10)=0,"",SUM(C10:D10)))</f>
        <v>0</v>
      </c>
      <c r="C10" s="114"/>
      <c r="D10" s="115"/>
      <c r="E10" s="117"/>
      <c r="F10" s="115"/>
      <c r="G10" s="115"/>
      <c r="H10" s="115"/>
      <c r="I10" s="115"/>
      <c r="J10" s="24"/>
      <c r="K10" s="24"/>
      <c r="L10" s="24"/>
      <c r="M10" s="24"/>
    </row>
    <row r="11" spans="1:14" ht="15.75" thickBot="1">
      <c r="A11" s="17" t="s">
        <v>6</v>
      </c>
      <c r="B11" s="70">
        <f>IF(SUM(B6:B10)=0,"",SUM(B6:B10))</f>
      </c>
      <c r="C11" s="70">
        <f aca="true" t="shared" si="0" ref="C11:I11">IF(SUM(C6:C10)=0,"",SUM(C6:C10))</f>
      </c>
      <c r="D11" s="70">
        <f t="shared" si="0"/>
      </c>
      <c r="E11" s="119">
        <f t="shared" si="0"/>
      </c>
      <c r="F11" s="70">
        <f t="shared" si="0"/>
      </c>
      <c r="G11" s="70">
        <f t="shared" si="0"/>
      </c>
      <c r="H11" s="70">
        <f t="shared" si="0"/>
      </c>
      <c r="I11" s="70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4"/>
    </row>
    <row r="12" spans="1:14" ht="15.75" thickBot="1">
      <c r="A12" s="19" t="s">
        <v>78</v>
      </c>
      <c r="B12" s="70">
        <f>IF(B11="","",SUM(B6:B10)/COUNTIF(B6:B10,"&gt;0"))</f>
      </c>
      <c r="C12" s="70">
        <f aca="true" t="shared" si="1" ref="C12:I12">IF(C11="","",SUM(C6:C10)/COUNTIF(C6:C10,"&gt;0"))</f>
      </c>
      <c r="D12" s="70">
        <f t="shared" si="1"/>
      </c>
      <c r="E12" s="119">
        <f t="shared" si="1"/>
      </c>
      <c r="F12" s="70">
        <f t="shared" si="1"/>
      </c>
      <c r="G12" s="70">
        <f t="shared" si="1"/>
      </c>
      <c r="H12" s="70">
        <f t="shared" si="1"/>
      </c>
      <c r="I12" s="70">
        <f t="shared" si="1"/>
      </c>
      <c r="J12" s="20"/>
      <c r="K12" s="20"/>
      <c r="L12" s="20"/>
      <c r="M12" s="21"/>
      <c r="N12" s="5"/>
    </row>
    <row r="13" spans="1:14" ht="11.25" customHeight="1">
      <c r="A13" s="21"/>
      <c r="B13" s="21"/>
      <c r="C13" s="21"/>
      <c r="D13" s="21"/>
      <c r="E13" s="6"/>
      <c r="F13" s="6"/>
      <c r="G13" s="21"/>
      <c r="H13" s="21"/>
      <c r="I13" s="21"/>
      <c r="J13" s="21"/>
      <c r="K13" s="21"/>
      <c r="L13" s="21"/>
      <c r="M13" s="21"/>
      <c r="N13" s="4"/>
    </row>
    <row r="14" spans="1:15" s="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0" t="s">
        <v>53</v>
      </c>
    </row>
    <row r="15" spans="1:15" s="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" t="s">
        <v>71</v>
      </c>
    </row>
    <row r="16" spans="1:13" s="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84" t="s">
        <v>54</v>
      </c>
      <c r="P17" s="184"/>
      <c r="Q17" s="184"/>
      <c r="R17" s="186" t="s">
        <v>55</v>
      </c>
      <c r="S17" s="188" t="s">
        <v>56</v>
      </c>
      <c r="T17" s="190" t="s">
        <v>57</v>
      </c>
    </row>
    <row r="18" spans="1:20" s="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85"/>
      <c r="P18" s="185"/>
      <c r="Q18" s="185"/>
      <c r="R18" s="187"/>
      <c r="S18" s="189"/>
      <c r="T18" s="191"/>
    </row>
    <row r="19" spans="1:21" s="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75" t="s">
        <v>58</v>
      </c>
      <c r="P19" s="177" t="s">
        <v>59</v>
      </c>
      <c r="Q19" s="178"/>
      <c r="R19" s="51"/>
      <c r="S19" s="52"/>
      <c r="T19" s="53"/>
      <c r="U19" s="60">
        <f>IF(R19="x",1,IF(S19="x",2,IF(T19="X",3,"")))</f>
      </c>
    </row>
    <row r="20" spans="1:21" s="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81"/>
      <c r="P20" s="182" t="s">
        <v>60</v>
      </c>
      <c r="Q20" s="183"/>
      <c r="R20" s="54"/>
      <c r="S20" s="55"/>
      <c r="T20" s="56"/>
      <c r="U20" s="60">
        <f aca="true" t="shared" si="2" ref="U20:U28">IF(R20="x",1,IF(S20="x",2,IF(T20="X",3,"")))</f>
      </c>
    </row>
    <row r="21" spans="1:21" s="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81"/>
      <c r="P21" s="182" t="s">
        <v>61</v>
      </c>
      <c r="Q21" s="183"/>
      <c r="R21" s="54"/>
      <c r="S21" s="55"/>
      <c r="T21" s="56"/>
      <c r="U21" s="60">
        <f t="shared" si="2"/>
      </c>
    </row>
    <row r="22" spans="1:21" s="7" customFormat="1" ht="16.5" customHeight="1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76"/>
      <c r="P22" s="179" t="s">
        <v>62</v>
      </c>
      <c r="Q22" s="180"/>
      <c r="R22" s="61"/>
      <c r="S22" s="62"/>
      <c r="T22" s="63"/>
      <c r="U22" s="60">
        <f t="shared" si="2"/>
      </c>
    </row>
    <row r="23" spans="1:21" s="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75" t="s">
        <v>63</v>
      </c>
      <c r="P23" s="177" t="s">
        <v>64</v>
      </c>
      <c r="Q23" s="178"/>
      <c r="R23" s="51"/>
      <c r="S23" s="52"/>
      <c r="T23" s="53"/>
      <c r="U23" s="60">
        <f t="shared" si="2"/>
      </c>
    </row>
    <row r="24" spans="1:21" s="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81"/>
      <c r="P24" s="182" t="s">
        <v>65</v>
      </c>
      <c r="Q24" s="183"/>
      <c r="R24" s="54"/>
      <c r="S24" s="55"/>
      <c r="T24" s="56"/>
      <c r="U24" s="60">
        <f t="shared" si="2"/>
      </c>
    </row>
    <row r="25" spans="1:21" s="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81"/>
      <c r="P25" s="182" t="s">
        <v>66</v>
      </c>
      <c r="Q25" s="183"/>
      <c r="R25" s="54"/>
      <c r="S25" s="55"/>
      <c r="T25" s="56"/>
      <c r="U25" s="60">
        <f t="shared" si="2"/>
      </c>
    </row>
    <row r="26" spans="1:21" s="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76"/>
      <c r="P26" s="179" t="s">
        <v>67</v>
      </c>
      <c r="Q26" s="180"/>
      <c r="R26" s="57"/>
      <c r="S26" s="58"/>
      <c r="T26" s="59"/>
      <c r="U26" s="60">
        <f t="shared" si="2"/>
      </c>
    </row>
    <row r="27" spans="1:21" s="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75" t="s">
        <v>68</v>
      </c>
      <c r="P27" s="177" t="s">
        <v>69</v>
      </c>
      <c r="Q27" s="178"/>
      <c r="R27" s="64"/>
      <c r="S27" s="65"/>
      <c r="T27" s="66"/>
      <c r="U27" s="60">
        <f t="shared" si="2"/>
      </c>
    </row>
    <row r="28" spans="1:21" s="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76"/>
      <c r="P28" s="179" t="s">
        <v>70</v>
      </c>
      <c r="Q28" s="180"/>
      <c r="R28" s="57"/>
      <c r="S28" s="58"/>
      <c r="T28" s="59"/>
      <c r="U28" s="60">
        <f t="shared" si="2"/>
      </c>
    </row>
    <row r="29" spans="1:13" s="7" customFormat="1" ht="15" customHeight="1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" customFormat="1" ht="15" customHeight="1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" customFormat="1" ht="15" customHeight="1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.75">
      <c r="A47" s="168" t="s">
        <v>40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5.75">
      <c r="A48" s="25" t="s">
        <v>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ht="15.75">
      <c r="A49" s="25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 sheet="1" objects="1" scenarios="1"/>
  <mergeCells count="36">
    <mergeCell ref="B48:M48"/>
    <mergeCell ref="A22:M22"/>
    <mergeCell ref="A29:M29"/>
    <mergeCell ref="A35:M35"/>
    <mergeCell ref="A41:M41"/>
    <mergeCell ref="B42:M42"/>
    <mergeCell ref="B43:M43"/>
    <mergeCell ref="B44:M44"/>
    <mergeCell ref="B45:M45"/>
    <mergeCell ref="B49:M49"/>
    <mergeCell ref="B3:D3"/>
    <mergeCell ref="D1:I1"/>
    <mergeCell ref="A36:M40"/>
    <mergeCell ref="A15:M21"/>
    <mergeCell ref="A23:M28"/>
    <mergeCell ref="A30:M34"/>
    <mergeCell ref="A14:M14"/>
    <mergeCell ref="B46:M46"/>
    <mergeCell ref="A47:M47"/>
    <mergeCell ref="O17:Q18"/>
    <mergeCell ref="R17:R18"/>
    <mergeCell ref="S17:S18"/>
    <mergeCell ref="T17:T18"/>
    <mergeCell ref="O19:O22"/>
    <mergeCell ref="P19:Q19"/>
    <mergeCell ref="P20:Q20"/>
    <mergeCell ref="P21:Q21"/>
    <mergeCell ref="P22:Q22"/>
    <mergeCell ref="O27:O28"/>
    <mergeCell ref="P27:Q27"/>
    <mergeCell ref="P28:Q28"/>
    <mergeCell ref="O23:O26"/>
    <mergeCell ref="P23:Q23"/>
    <mergeCell ref="P24:Q24"/>
    <mergeCell ref="P25:Q25"/>
    <mergeCell ref="P26:Q26"/>
  </mergeCells>
  <conditionalFormatting sqref="R19:T28">
    <cfRule type="cellIs" priority="1" dxfId="0" operator="equal" stopIfTrue="1">
      <formula>$U19</formula>
    </cfRule>
  </conditionalFormatting>
  <conditionalFormatting sqref="B48:M49 A15:M21 A23:M28 A30:M34 A36:M40 B42:M46 D6:M10">
    <cfRule type="cellIs" priority="2" dxfId="0" operator="equal" stopIfTrue="1">
      <formula>""</formula>
    </cfRule>
  </conditionalFormatting>
  <conditionalFormatting sqref="C6:C10">
    <cfRule type="cellIs" priority="3" dxfId="0" operator="equal" stopIfTrue="1">
      <formula>""</formula>
    </cfRule>
    <cfRule type="cellIs" priority="4" dxfId="3" operator="equal" stopIfTrue="1">
      <formula>0</formula>
    </cfRule>
  </conditionalFormatting>
  <conditionalFormatting sqref="B6:B10">
    <cfRule type="cellIs" priority="5" dxfId="3" operator="equal" stopIfTrue="1">
      <formula>0</formula>
    </cfRule>
  </conditionalFormatting>
  <conditionalFormatting sqref="C11">
    <cfRule type="cellIs" priority="6" dxfId="1" operator="equal" stopIfTrue="1">
      <formula>$B$11</formula>
    </cfRule>
  </conditionalFormatting>
  <conditionalFormatting sqref="C12">
    <cfRule type="cellIs" priority="7" dxfId="1" operator="equal" stopIfTrue="1">
      <formula>$B$12</formula>
    </cfRule>
  </conditionalFormatting>
  <dataValidations count="1">
    <dataValidation type="list" allowBlank="1" showInputMessage="1" showErrorMessage="1" error="Use an &quot;x&quot; to mark your selection." sqref="R19:T28">
      <formula1>$V$1</formula1>
    </dataValidation>
  </dataValidations>
  <printOptions/>
  <pageMargins left="0.6" right="0.4" top="0.32" bottom="0.33" header="0.34" footer="0.3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" customWidth="1"/>
    <col min="2" max="3" width="8.7109375" style="1" customWidth="1"/>
    <col min="4" max="4" width="7.140625" style="1" customWidth="1"/>
    <col min="5" max="5" width="12.8515625" style="1" customWidth="1"/>
    <col min="6" max="10" width="6.7109375" style="1" customWidth="1"/>
    <col min="11" max="11" width="5.140625" style="1" customWidth="1"/>
    <col min="12" max="13" width="7.28125" style="1" customWidth="1"/>
    <col min="14" max="16384" width="9.140625" style="1" customWidth="1"/>
  </cols>
  <sheetData>
    <row r="1" spans="2:22" s="2" customFormat="1" ht="18">
      <c r="B1" s="9"/>
      <c r="C1" s="28" t="s">
        <v>38</v>
      </c>
      <c r="D1" s="193">
        <f>JAN!D1</f>
      </c>
      <c r="E1" s="193"/>
      <c r="F1" s="193"/>
      <c r="G1" s="193"/>
      <c r="H1" s="193"/>
      <c r="I1" s="193"/>
      <c r="J1" s="9" t="s">
        <v>39</v>
      </c>
      <c r="K1" s="9"/>
      <c r="L1" s="9"/>
      <c r="M1" s="9"/>
      <c r="V1" s="68" t="s">
        <v>72</v>
      </c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98" t="s">
        <v>0</v>
      </c>
      <c r="B3" s="192">
        <f>JAN!C3</f>
      </c>
      <c r="C3" s="192"/>
      <c r="D3" s="192"/>
      <c r="E3" s="10"/>
      <c r="F3" s="8"/>
      <c r="I3" s="8"/>
      <c r="J3" s="12" t="s">
        <v>1</v>
      </c>
      <c r="K3" s="13" t="s">
        <v>16</v>
      </c>
      <c r="M3" s="23">
        <f>JAN!M3</f>
        <v>2018</v>
      </c>
    </row>
    <row r="4" spans="1:1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3" customFormat="1" ht="30.75" customHeight="1">
      <c r="A5" s="69" t="s">
        <v>2</v>
      </c>
      <c r="B5" s="69">
        <f>JAN!B5</f>
      </c>
      <c r="C5" s="69" t="str">
        <f>JAN!C5</f>
        <v>Worship Attend</v>
      </c>
      <c r="D5" s="69">
        <f>JAN!D5</f>
      </c>
      <c r="E5" s="69" t="str">
        <f>JAN!E5</f>
        <v>Giving</v>
      </c>
      <c r="F5" s="69">
        <f>JAN!F5</f>
      </c>
      <c r="G5" s="69">
        <f>JAN!G5</f>
      </c>
      <c r="H5" s="69" t="str">
        <f>JAN!H5</f>
        <v>SG or Other</v>
      </c>
      <c r="I5" s="69">
        <f>JAN!I5</f>
      </c>
      <c r="J5" s="14" t="str">
        <f>JAN!J5</f>
        <v>Conversions</v>
      </c>
      <c r="K5" s="14" t="str">
        <f>JAN!K5</f>
        <v>Bapt isms</v>
      </c>
      <c r="L5" s="72" t="str">
        <f>JAN!L5</f>
        <v>Growth decisions</v>
      </c>
      <c r="M5" s="72" t="s">
        <v>84</v>
      </c>
    </row>
    <row r="6" spans="1:13" ht="15">
      <c r="A6" s="15">
        <v>1</v>
      </c>
      <c r="B6" s="113">
        <f>IF($B$5="",0,IF(SUM(C6:D6)=0,"",SUM(C6:D6)))</f>
        <v>0</v>
      </c>
      <c r="C6" s="114">
        <f>IF($C$5="",0,"")</f>
      </c>
      <c r="D6" s="115"/>
      <c r="E6" s="117"/>
      <c r="F6" s="115"/>
      <c r="G6" s="115"/>
      <c r="H6" s="115"/>
      <c r="I6" s="115"/>
      <c r="J6" s="24"/>
      <c r="K6" s="24"/>
      <c r="L6" s="24"/>
      <c r="M6" s="24"/>
    </row>
    <row r="7" spans="1:13" ht="15">
      <c r="A7" s="15">
        <v>2</v>
      </c>
      <c r="B7" s="113">
        <f>IF($B$5="",0,IF(SUM(C7:D7)=0,"",SUM(C7:D7)))</f>
        <v>0</v>
      </c>
      <c r="C7" s="114">
        <f>IF($C$5="",0,"")</f>
      </c>
      <c r="D7" s="115"/>
      <c r="E7" s="117"/>
      <c r="F7" s="115"/>
      <c r="G7" s="115"/>
      <c r="H7" s="115"/>
      <c r="I7" s="115"/>
      <c r="J7" s="24"/>
      <c r="K7" s="24"/>
      <c r="L7" s="24"/>
      <c r="M7" s="24"/>
    </row>
    <row r="8" spans="1:13" ht="15">
      <c r="A8" s="15">
        <v>3</v>
      </c>
      <c r="B8" s="113">
        <f>IF($B$5="",0,IF(SUM(C8:D8)=0,"",SUM(C8:D8)))</f>
        <v>0</v>
      </c>
      <c r="C8" s="114">
        <f>IF($C$5="",0,"")</f>
      </c>
      <c r="D8" s="115"/>
      <c r="E8" s="117"/>
      <c r="F8" s="115"/>
      <c r="G8" s="115"/>
      <c r="H8" s="115"/>
      <c r="I8" s="115"/>
      <c r="J8" s="24"/>
      <c r="K8" s="24"/>
      <c r="L8" s="24"/>
      <c r="M8" s="24"/>
    </row>
    <row r="9" spans="1:13" ht="15">
      <c r="A9" s="15">
        <v>4</v>
      </c>
      <c r="B9" s="113">
        <f>IF($B$5="",0,IF(SUM(C9:D9)=0,"",SUM(C9:D9)))</f>
        <v>0</v>
      </c>
      <c r="C9" s="114">
        <f>IF($C$5="",0,"")</f>
      </c>
      <c r="D9" s="115"/>
      <c r="E9" s="117"/>
      <c r="F9" s="115"/>
      <c r="G9" s="115"/>
      <c r="H9" s="115"/>
      <c r="I9" s="115"/>
      <c r="J9" s="24"/>
      <c r="K9" s="24"/>
      <c r="L9" s="24"/>
      <c r="M9" s="24"/>
    </row>
    <row r="10" spans="1:13" ht="15.75" thickBot="1">
      <c r="A10" s="15"/>
      <c r="B10" s="116"/>
      <c r="C10" s="116"/>
      <c r="D10" s="116"/>
      <c r="E10" s="118"/>
      <c r="F10" s="116"/>
      <c r="G10" s="116"/>
      <c r="H10" s="116"/>
      <c r="I10" s="116"/>
      <c r="J10" s="15"/>
      <c r="K10" s="15"/>
      <c r="L10" s="15"/>
      <c r="M10" s="15"/>
    </row>
    <row r="11" spans="1:14" ht="15.75" thickBot="1">
      <c r="A11" s="17" t="s">
        <v>6</v>
      </c>
      <c r="B11" s="70">
        <f>IF(SUM(B6:B10)=0,"",SUM(B6:B10))</f>
      </c>
      <c r="C11" s="70">
        <f aca="true" t="shared" si="0" ref="C11:I11">IF(SUM(C6:C10)=0,"",SUM(C6:C10))</f>
      </c>
      <c r="D11" s="70">
        <f t="shared" si="0"/>
      </c>
      <c r="E11" s="119">
        <f t="shared" si="0"/>
      </c>
      <c r="F11" s="70">
        <f t="shared" si="0"/>
      </c>
      <c r="G11" s="70">
        <f t="shared" si="0"/>
      </c>
      <c r="H11" s="70">
        <f t="shared" si="0"/>
      </c>
      <c r="I11" s="70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4"/>
    </row>
    <row r="12" spans="1:14" ht="15.75" thickBot="1">
      <c r="A12" s="19" t="s">
        <v>78</v>
      </c>
      <c r="B12" s="70">
        <f>IF(B11="","",SUM(B6:B10)/COUNTIF(B6:B10,"&gt;0"))</f>
      </c>
      <c r="C12" s="70">
        <f aca="true" t="shared" si="1" ref="C12:I12">IF(C11="","",SUM(C6:C10)/COUNTIF(C6:C10,"&gt;0"))</f>
      </c>
      <c r="D12" s="70">
        <f t="shared" si="1"/>
      </c>
      <c r="E12" s="119">
        <f t="shared" si="1"/>
      </c>
      <c r="F12" s="70">
        <f t="shared" si="1"/>
      </c>
      <c r="G12" s="70">
        <f t="shared" si="1"/>
      </c>
      <c r="H12" s="70">
        <f t="shared" si="1"/>
      </c>
      <c r="I12" s="70">
        <f t="shared" si="1"/>
      </c>
      <c r="J12" s="20"/>
      <c r="K12" s="20"/>
      <c r="L12" s="20"/>
      <c r="M12" s="21"/>
      <c r="N12" s="5"/>
    </row>
    <row r="13" spans="1:14" ht="11.25" customHeight="1">
      <c r="A13" s="21"/>
      <c r="B13" s="21"/>
      <c r="C13" s="21"/>
      <c r="D13" s="21"/>
      <c r="E13" s="6"/>
      <c r="F13" s="6"/>
      <c r="G13" s="21"/>
      <c r="H13" s="21"/>
      <c r="I13" s="21"/>
      <c r="J13" s="21"/>
      <c r="K13" s="21"/>
      <c r="L13" s="21"/>
      <c r="M13" s="21"/>
      <c r="N13" s="4"/>
    </row>
    <row r="14" spans="1:15" s="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0" t="s">
        <v>53</v>
      </c>
    </row>
    <row r="15" spans="1:15" s="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" t="s">
        <v>71</v>
      </c>
    </row>
    <row r="16" spans="1:13" s="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84" t="s">
        <v>54</v>
      </c>
      <c r="P17" s="184"/>
      <c r="Q17" s="184"/>
      <c r="R17" s="186" t="s">
        <v>55</v>
      </c>
      <c r="S17" s="188" t="s">
        <v>56</v>
      </c>
      <c r="T17" s="190" t="s">
        <v>57</v>
      </c>
    </row>
    <row r="18" spans="1:20" s="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85"/>
      <c r="P18" s="185"/>
      <c r="Q18" s="185"/>
      <c r="R18" s="187"/>
      <c r="S18" s="189"/>
      <c r="T18" s="191"/>
    </row>
    <row r="19" spans="1:21" s="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75" t="s">
        <v>58</v>
      </c>
      <c r="P19" s="177" t="s">
        <v>59</v>
      </c>
      <c r="Q19" s="178"/>
      <c r="R19" s="51"/>
      <c r="S19" s="52"/>
      <c r="T19" s="53"/>
      <c r="U19" s="60">
        <f>IF(R19="x",1,IF(S19="x",2,IF(T19="X",3,"")))</f>
      </c>
    </row>
    <row r="20" spans="1:21" s="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81"/>
      <c r="P20" s="182" t="s">
        <v>60</v>
      </c>
      <c r="Q20" s="183"/>
      <c r="R20" s="54"/>
      <c r="S20" s="55"/>
      <c r="T20" s="56"/>
      <c r="U20" s="60">
        <f aca="true" t="shared" si="2" ref="U20:U28">IF(R20="x",1,IF(S20="x",2,IF(T20="X",3,"")))</f>
      </c>
    </row>
    <row r="21" spans="1:21" s="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81"/>
      <c r="P21" s="182" t="s">
        <v>61</v>
      </c>
      <c r="Q21" s="183"/>
      <c r="R21" s="54"/>
      <c r="S21" s="55"/>
      <c r="T21" s="56"/>
      <c r="U21" s="60">
        <f t="shared" si="2"/>
      </c>
    </row>
    <row r="22" spans="1:21" s="7" customFormat="1" ht="16.5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76"/>
      <c r="P22" s="179" t="s">
        <v>62</v>
      </c>
      <c r="Q22" s="180"/>
      <c r="R22" s="61"/>
      <c r="S22" s="62"/>
      <c r="T22" s="63"/>
      <c r="U22" s="60">
        <f t="shared" si="2"/>
      </c>
    </row>
    <row r="23" spans="1:21" s="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75" t="s">
        <v>63</v>
      </c>
      <c r="P23" s="177" t="s">
        <v>64</v>
      </c>
      <c r="Q23" s="178"/>
      <c r="R23" s="51"/>
      <c r="S23" s="52"/>
      <c r="T23" s="53"/>
      <c r="U23" s="60">
        <f t="shared" si="2"/>
      </c>
    </row>
    <row r="24" spans="1:21" s="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81"/>
      <c r="P24" s="182" t="s">
        <v>65</v>
      </c>
      <c r="Q24" s="183"/>
      <c r="R24" s="54"/>
      <c r="S24" s="55"/>
      <c r="T24" s="56"/>
      <c r="U24" s="60">
        <f t="shared" si="2"/>
      </c>
    </row>
    <row r="25" spans="1:21" s="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81"/>
      <c r="P25" s="182" t="s">
        <v>66</v>
      </c>
      <c r="Q25" s="183"/>
      <c r="R25" s="54"/>
      <c r="S25" s="55"/>
      <c r="T25" s="56"/>
      <c r="U25" s="60">
        <f t="shared" si="2"/>
      </c>
    </row>
    <row r="26" spans="1:21" s="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76"/>
      <c r="P26" s="179" t="s">
        <v>67</v>
      </c>
      <c r="Q26" s="180"/>
      <c r="R26" s="57"/>
      <c r="S26" s="58"/>
      <c r="T26" s="59"/>
      <c r="U26" s="60">
        <f t="shared" si="2"/>
      </c>
    </row>
    <row r="27" spans="1:21" s="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75" t="s">
        <v>68</v>
      </c>
      <c r="P27" s="177" t="s">
        <v>69</v>
      </c>
      <c r="Q27" s="178"/>
      <c r="R27" s="64"/>
      <c r="S27" s="65"/>
      <c r="T27" s="66"/>
      <c r="U27" s="60">
        <f t="shared" si="2"/>
      </c>
    </row>
    <row r="28" spans="1:21" s="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76"/>
      <c r="P28" s="179" t="s">
        <v>70</v>
      </c>
      <c r="Q28" s="180"/>
      <c r="R28" s="57"/>
      <c r="S28" s="58"/>
      <c r="T28" s="59"/>
      <c r="U28" s="60">
        <f t="shared" si="2"/>
      </c>
    </row>
    <row r="29" spans="1:13" s="7" customFormat="1" ht="15.75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" customFormat="1" ht="15.75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" customFormat="1" ht="15.75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.75">
      <c r="A47" s="168" t="s">
        <v>40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5.75">
      <c r="A48" s="25" t="s">
        <v>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ht="15.75">
      <c r="A49" s="25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 sheet="1" objects="1" scenarios="1"/>
  <mergeCells count="36">
    <mergeCell ref="B45:M45"/>
    <mergeCell ref="A41:M41"/>
    <mergeCell ref="B42:M42"/>
    <mergeCell ref="B43:M43"/>
    <mergeCell ref="B44:M44"/>
    <mergeCell ref="B3:D3"/>
    <mergeCell ref="D1:I1"/>
    <mergeCell ref="A36:M40"/>
    <mergeCell ref="A15:M21"/>
    <mergeCell ref="A23:M28"/>
    <mergeCell ref="A30:M34"/>
    <mergeCell ref="A14:M14"/>
    <mergeCell ref="A22:M22"/>
    <mergeCell ref="A29:M29"/>
    <mergeCell ref="A35:M35"/>
    <mergeCell ref="B49:M49"/>
    <mergeCell ref="B46:M46"/>
    <mergeCell ref="A47:M47"/>
    <mergeCell ref="B48:M48"/>
    <mergeCell ref="O17:Q18"/>
    <mergeCell ref="R17:R18"/>
    <mergeCell ref="S17:S18"/>
    <mergeCell ref="T17:T18"/>
    <mergeCell ref="O19:O22"/>
    <mergeCell ref="P19:Q19"/>
    <mergeCell ref="P20:Q20"/>
    <mergeCell ref="P21:Q21"/>
    <mergeCell ref="P22:Q22"/>
    <mergeCell ref="O27:O28"/>
    <mergeCell ref="P27:Q27"/>
    <mergeCell ref="P28:Q28"/>
    <mergeCell ref="O23:O26"/>
    <mergeCell ref="P23:Q23"/>
    <mergeCell ref="P24:Q24"/>
    <mergeCell ref="P25:Q25"/>
    <mergeCell ref="P26:Q26"/>
  </mergeCells>
  <conditionalFormatting sqref="R19:T28">
    <cfRule type="cellIs" priority="1" dxfId="0" operator="equal" stopIfTrue="1">
      <formula>$U19</formula>
    </cfRule>
  </conditionalFormatting>
  <conditionalFormatting sqref="B48:M49 A15:M21 A23:M28 A30:M34 A36:M40 B42:M46 D6:M9">
    <cfRule type="cellIs" priority="2" dxfId="0" operator="equal" stopIfTrue="1">
      <formula>""</formula>
    </cfRule>
  </conditionalFormatting>
  <conditionalFormatting sqref="C6:C9">
    <cfRule type="cellIs" priority="3" dxfId="0" operator="equal" stopIfTrue="1">
      <formula>""</formula>
    </cfRule>
    <cfRule type="cellIs" priority="4" dxfId="3" operator="equal" stopIfTrue="1">
      <formula>0</formula>
    </cfRule>
  </conditionalFormatting>
  <conditionalFormatting sqref="B6:B9">
    <cfRule type="cellIs" priority="5" dxfId="3" operator="equal" stopIfTrue="1">
      <formula>0</formula>
    </cfRule>
  </conditionalFormatting>
  <conditionalFormatting sqref="C11">
    <cfRule type="cellIs" priority="6" dxfId="1" operator="equal" stopIfTrue="1">
      <formula>$B$11</formula>
    </cfRule>
  </conditionalFormatting>
  <conditionalFormatting sqref="C12">
    <cfRule type="cellIs" priority="7" dxfId="1" operator="equal" stopIfTrue="1">
      <formula>$B$12</formula>
    </cfRule>
  </conditionalFormatting>
  <dataValidations count="1">
    <dataValidation type="list" allowBlank="1" showInputMessage="1" showErrorMessage="1" error="Use an &quot;x&quot; to mark your selection." sqref="R19:T28">
      <formula1>$V$1</formula1>
    </dataValidation>
  </dataValidations>
  <printOptions/>
  <pageMargins left="0.6" right="0.4" top="0.32" bottom="0.33" header="0.34" footer="0.3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" customWidth="1"/>
    <col min="2" max="3" width="8.7109375" style="1" customWidth="1"/>
    <col min="4" max="4" width="7.140625" style="1" customWidth="1"/>
    <col min="5" max="5" width="12.8515625" style="1" customWidth="1"/>
    <col min="6" max="10" width="6.7109375" style="1" customWidth="1"/>
    <col min="11" max="11" width="5.140625" style="1" customWidth="1"/>
    <col min="12" max="13" width="7.28125" style="1" customWidth="1"/>
    <col min="14" max="16384" width="9.140625" style="1" customWidth="1"/>
  </cols>
  <sheetData>
    <row r="1" spans="2:22" s="2" customFormat="1" ht="18">
      <c r="B1" s="9"/>
      <c r="C1" s="28" t="s">
        <v>38</v>
      </c>
      <c r="D1" s="193">
        <f>JAN!D1</f>
      </c>
      <c r="E1" s="193"/>
      <c r="F1" s="193"/>
      <c r="G1" s="193"/>
      <c r="H1" s="193"/>
      <c r="I1" s="193"/>
      <c r="J1" s="9" t="s">
        <v>39</v>
      </c>
      <c r="K1" s="9"/>
      <c r="L1" s="9"/>
      <c r="M1" s="9"/>
      <c r="V1" s="68" t="s">
        <v>72</v>
      </c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98" t="s">
        <v>0</v>
      </c>
      <c r="B3" s="192">
        <f>JAN!C3</f>
      </c>
      <c r="C3" s="192"/>
      <c r="D3" s="192"/>
      <c r="E3" s="10"/>
      <c r="F3" s="8"/>
      <c r="I3" s="8"/>
      <c r="J3" s="12" t="s">
        <v>1</v>
      </c>
      <c r="K3" s="13" t="s">
        <v>17</v>
      </c>
      <c r="L3" s="8"/>
      <c r="M3" s="23">
        <f>JAN!M3</f>
        <v>2018</v>
      </c>
    </row>
    <row r="4" spans="1:1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3" customFormat="1" ht="30.75" customHeight="1">
      <c r="A5" s="69" t="s">
        <v>2</v>
      </c>
      <c r="B5" s="69">
        <f>JAN!B5</f>
      </c>
      <c r="C5" s="69" t="str">
        <f>JAN!C5</f>
        <v>Worship Attend</v>
      </c>
      <c r="D5" s="69">
        <f>JAN!D5</f>
      </c>
      <c r="E5" s="69" t="str">
        <f>JAN!E5</f>
        <v>Giving</v>
      </c>
      <c r="F5" s="69">
        <f>JAN!F5</f>
      </c>
      <c r="G5" s="69">
        <f>JAN!G5</f>
      </c>
      <c r="H5" s="69" t="str">
        <f>JAN!H5</f>
        <v>SG or Other</v>
      </c>
      <c r="I5" s="69">
        <f>JAN!I5</f>
      </c>
      <c r="J5" s="14" t="str">
        <f>JAN!J5</f>
        <v>Conversions</v>
      </c>
      <c r="K5" s="14" t="str">
        <f>JAN!K5</f>
        <v>Bapt isms</v>
      </c>
      <c r="L5" s="72" t="str">
        <f>JAN!L5</f>
        <v>Growth decisions</v>
      </c>
      <c r="M5" s="72" t="s">
        <v>84</v>
      </c>
    </row>
    <row r="6" spans="1:13" ht="15">
      <c r="A6" s="15">
        <v>1</v>
      </c>
      <c r="B6" s="113">
        <f>IF($B$5="",0,IF(SUM(C6:D6)=0,"",SUM(C6:D6)))</f>
        <v>0</v>
      </c>
      <c r="C6" s="114">
        <f>IF($C$5="",0,"")</f>
      </c>
      <c r="D6" s="115"/>
      <c r="E6" s="117"/>
      <c r="F6" s="115"/>
      <c r="G6" s="115"/>
      <c r="H6" s="115"/>
      <c r="I6" s="115"/>
      <c r="J6" s="24"/>
      <c r="K6" s="24"/>
      <c r="L6" s="24"/>
      <c r="M6" s="24"/>
    </row>
    <row r="7" spans="1:13" ht="15">
      <c r="A7" s="15">
        <v>2</v>
      </c>
      <c r="B7" s="113">
        <f>IF($B$5="",0,IF(SUM(C7:D7)=0,"",SUM(C7:D7)))</f>
        <v>0</v>
      </c>
      <c r="C7" s="114">
        <f>IF($C$5="",0,"")</f>
      </c>
      <c r="D7" s="115"/>
      <c r="E7" s="117"/>
      <c r="F7" s="115"/>
      <c r="G7" s="115"/>
      <c r="H7" s="115"/>
      <c r="I7" s="115"/>
      <c r="J7" s="24"/>
      <c r="K7" s="24"/>
      <c r="L7" s="24"/>
      <c r="M7" s="24"/>
    </row>
    <row r="8" spans="1:13" ht="15">
      <c r="A8" s="15">
        <v>3</v>
      </c>
      <c r="B8" s="113">
        <f>IF($B$5="",0,IF(SUM(C8:D8)=0,"",SUM(C8:D8)))</f>
        <v>0</v>
      </c>
      <c r="C8" s="114">
        <f>IF($C$5="",0,"")</f>
      </c>
      <c r="D8" s="115"/>
      <c r="E8" s="117"/>
      <c r="F8" s="115"/>
      <c r="G8" s="115"/>
      <c r="H8" s="115"/>
      <c r="I8" s="115"/>
      <c r="J8" s="24"/>
      <c r="K8" s="24"/>
      <c r="L8" s="24"/>
      <c r="M8" s="24"/>
    </row>
    <row r="9" spans="1:13" ht="15">
      <c r="A9" s="15">
        <v>4</v>
      </c>
      <c r="B9" s="113">
        <f>IF($B$5="",0,IF(SUM(C9:D9)=0,"",SUM(C9:D9)))</f>
        <v>0</v>
      </c>
      <c r="C9" s="114">
        <f>IF($C$5="",0,"")</f>
      </c>
      <c r="D9" s="115"/>
      <c r="E9" s="117"/>
      <c r="F9" s="115"/>
      <c r="G9" s="115"/>
      <c r="H9" s="115"/>
      <c r="I9" s="115"/>
      <c r="J9" s="24"/>
      <c r="K9" s="24"/>
      <c r="L9" s="24"/>
      <c r="M9" s="24"/>
    </row>
    <row r="10" spans="1:13" ht="15.75" thickBot="1">
      <c r="A10" s="15"/>
      <c r="B10" s="116"/>
      <c r="C10" s="116"/>
      <c r="D10" s="116"/>
      <c r="E10" s="118"/>
      <c r="F10" s="116"/>
      <c r="G10" s="116"/>
      <c r="H10" s="116"/>
      <c r="I10" s="116"/>
      <c r="J10" s="15"/>
      <c r="K10" s="15"/>
      <c r="L10" s="15"/>
      <c r="M10" s="15"/>
    </row>
    <row r="11" spans="1:14" ht="15.75" thickBot="1">
      <c r="A11" s="17" t="s">
        <v>6</v>
      </c>
      <c r="B11" s="70">
        <f>IF(SUM(B6:B10)=0,"",SUM(B6:B10))</f>
      </c>
      <c r="C11" s="70">
        <f aca="true" t="shared" si="0" ref="C11:I11">IF(SUM(C6:C10)=0,"",SUM(C6:C10))</f>
      </c>
      <c r="D11" s="70">
        <f t="shared" si="0"/>
      </c>
      <c r="E11" s="119">
        <f t="shared" si="0"/>
      </c>
      <c r="F11" s="70">
        <f t="shared" si="0"/>
      </c>
      <c r="G11" s="70">
        <f t="shared" si="0"/>
      </c>
      <c r="H11" s="70">
        <f t="shared" si="0"/>
      </c>
      <c r="I11" s="70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4"/>
    </row>
    <row r="12" spans="1:14" ht="15.75" thickBot="1">
      <c r="A12" s="19" t="s">
        <v>78</v>
      </c>
      <c r="B12" s="70">
        <f>IF(B11="","",SUM(B6:B10)/COUNTIF(B6:B10,"&gt;0"))</f>
      </c>
      <c r="C12" s="70">
        <f aca="true" t="shared" si="1" ref="C12:I12">IF(C11="","",SUM(C6:C10)/COUNTIF(C6:C10,"&gt;0"))</f>
      </c>
      <c r="D12" s="70">
        <f t="shared" si="1"/>
      </c>
      <c r="E12" s="119">
        <f t="shared" si="1"/>
      </c>
      <c r="F12" s="70">
        <f t="shared" si="1"/>
      </c>
      <c r="G12" s="70">
        <f t="shared" si="1"/>
      </c>
      <c r="H12" s="70">
        <f t="shared" si="1"/>
      </c>
      <c r="I12" s="70">
        <f t="shared" si="1"/>
      </c>
      <c r="J12" s="20"/>
      <c r="K12" s="20"/>
      <c r="L12" s="20"/>
      <c r="M12" s="21"/>
      <c r="N12" s="5"/>
    </row>
    <row r="13" spans="1:14" ht="11.25" customHeight="1">
      <c r="A13" s="21"/>
      <c r="B13" s="21"/>
      <c r="C13" s="21"/>
      <c r="D13" s="21"/>
      <c r="E13" s="6"/>
      <c r="F13" s="6"/>
      <c r="G13" s="21"/>
      <c r="H13" s="21"/>
      <c r="I13" s="21"/>
      <c r="J13" s="21"/>
      <c r="K13" s="21"/>
      <c r="L13" s="21"/>
      <c r="M13" s="21"/>
      <c r="N13" s="4"/>
    </row>
    <row r="14" spans="1:15" s="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0" t="s">
        <v>53</v>
      </c>
    </row>
    <row r="15" spans="1:15" s="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" t="s">
        <v>71</v>
      </c>
    </row>
    <row r="16" spans="1:13" s="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84" t="s">
        <v>54</v>
      </c>
      <c r="P17" s="184"/>
      <c r="Q17" s="184"/>
      <c r="R17" s="186" t="s">
        <v>55</v>
      </c>
      <c r="S17" s="188" t="s">
        <v>56</v>
      </c>
      <c r="T17" s="190" t="s">
        <v>57</v>
      </c>
    </row>
    <row r="18" spans="1:20" s="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85"/>
      <c r="P18" s="185"/>
      <c r="Q18" s="185"/>
      <c r="R18" s="187"/>
      <c r="S18" s="189"/>
      <c r="T18" s="191"/>
    </row>
    <row r="19" spans="1:21" s="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75" t="s">
        <v>58</v>
      </c>
      <c r="P19" s="177" t="s">
        <v>59</v>
      </c>
      <c r="Q19" s="178"/>
      <c r="R19" s="51"/>
      <c r="S19" s="52"/>
      <c r="T19" s="53"/>
      <c r="U19" s="60">
        <f>IF(R19="x",1,IF(S19="x",2,IF(T19="X",3,"")))</f>
      </c>
    </row>
    <row r="20" spans="1:21" s="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81"/>
      <c r="P20" s="182" t="s">
        <v>60</v>
      </c>
      <c r="Q20" s="183"/>
      <c r="R20" s="54"/>
      <c r="S20" s="55"/>
      <c r="T20" s="56"/>
      <c r="U20" s="60">
        <f aca="true" t="shared" si="2" ref="U20:U28">IF(R20="x",1,IF(S20="x",2,IF(T20="X",3,"")))</f>
      </c>
    </row>
    <row r="21" spans="1:21" s="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81"/>
      <c r="P21" s="182" t="s">
        <v>61</v>
      </c>
      <c r="Q21" s="183"/>
      <c r="R21" s="54"/>
      <c r="S21" s="55"/>
      <c r="T21" s="56"/>
      <c r="U21" s="60">
        <f t="shared" si="2"/>
      </c>
    </row>
    <row r="22" spans="1:21" s="7" customFormat="1" ht="16.5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76"/>
      <c r="P22" s="179" t="s">
        <v>62</v>
      </c>
      <c r="Q22" s="180"/>
      <c r="R22" s="61"/>
      <c r="S22" s="62"/>
      <c r="T22" s="63"/>
      <c r="U22" s="60">
        <f t="shared" si="2"/>
      </c>
    </row>
    <row r="23" spans="1:21" s="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75" t="s">
        <v>63</v>
      </c>
      <c r="P23" s="177" t="s">
        <v>64</v>
      </c>
      <c r="Q23" s="178"/>
      <c r="R23" s="51"/>
      <c r="S23" s="52"/>
      <c r="T23" s="53"/>
      <c r="U23" s="60">
        <f t="shared" si="2"/>
      </c>
    </row>
    <row r="24" spans="1:21" s="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81"/>
      <c r="P24" s="182" t="s">
        <v>65</v>
      </c>
      <c r="Q24" s="183"/>
      <c r="R24" s="54"/>
      <c r="S24" s="55"/>
      <c r="T24" s="56"/>
      <c r="U24" s="60">
        <f t="shared" si="2"/>
      </c>
    </row>
    <row r="25" spans="1:21" s="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81"/>
      <c r="P25" s="182" t="s">
        <v>66</v>
      </c>
      <c r="Q25" s="183"/>
      <c r="R25" s="54"/>
      <c r="S25" s="55"/>
      <c r="T25" s="56"/>
      <c r="U25" s="60">
        <f t="shared" si="2"/>
      </c>
    </row>
    <row r="26" spans="1:21" s="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76"/>
      <c r="P26" s="179" t="s">
        <v>67</v>
      </c>
      <c r="Q26" s="180"/>
      <c r="R26" s="57"/>
      <c r="S26" s="58"/>
      <c r="T26" s="59"/>
      <c r="U26" s="60">
        <f t="shared" si="2"/>
      </c>
    </row>
    <row r="27" spans="1:21" s="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75" t="s">
        <v>68</v>
      </c>
      <c r="P27" s="177" t="s">
        <v>69</v>
      </c>
      <c r="Q27" s="178"/>
      <c r="R27" s="64"/>
      <c r="S27" s="65"/>
      <c r="T27" s="66"/>
      <c r="U27" s="60">
        <f t="shared" si="2"/>
      </c>
    </row>
    <row r="28" spans="1:21" s="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76"/>
      <c r="P28" s="179" t="s">
        <v>70</v>
      </c>
      <c r="Q28" s="180"/>
      <c r="R28" s="57"/>
      <c r="S28" s="58"/>
      <c r="T28" s="59"/>
      <c r="U28" s="60">
        <f t="shared" si="2"/>
      </c>
    </row>
    <row r="29" spans="1:13" s="7" customFormat="1" ht="15.75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" customFormat="1" ht="15.75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" customFormat="1" ht="15.75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.75">
      <c r="A47" s="168" t="s">
        <v>40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5.75">
      <c r="A48" s="25" t="s">
        <v>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ht="15.75">
      <c r="A49" s="25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 sheet="1" objects="1" scenarios="1"/>
  <mergeCells count="36">
    <mergeCell ref="B48:M48"/>
    <mergeCell ref="A22:M22"/>
    <mergeCell ref="A29:M29"/>
    <mergeCell ref="A35:M35"/>
    <mergeCell ref="A41:M41"/>
    <mergeCell ref="B42:M42"/>
    <mergeCell ref="B43:M43"/>
    <mergeCell ref="B44:M44"/>
    <mergeCell ref="B45:M45"/>
    <mergeCell ref="B49:M49"/>
    <mergeCell ref="B3:D3"/>
    <mergeCell ref="D1:I1"/>
    <mergeCell ref="A36:M40"/>
    <mergeCell ref="A15:M21"/>
    <mergeCell ref="A23:M28"/>
    <mergeCell ref="A30:M34"/>
    <mergeCell ref="A14:M14"/>
    <mergeCell ref="B46:M46"/>
    <mergeCell ref="A47:M47"/>
    <mergeCell ref="O17:Q18"/>
    <mergeCell ref="R17:R18"/>
    <mergeCell ref="S17:S18"/>
    <mergeCell ref="T17:T18"/>
    <mergeCell ref="O19:O22"/>
    <mergeCell ref="P19:Q19"/>
    <mergeCell ref="P20:Q20"/>
    <mergeCell ref="P21:Q21"/>
    <mergeCell ref="P22:Q22"/>
    <mergeCell ref="O27:O28"/>
    <mergeCell ref="P27:Q27"/>
    <mergeCell ref="P28:Q28"/>
    <mergeCell ref="O23:O26"/>
    <mergeCell ref="P23:Q23"/>
    <mergeCell ref="P24:Q24"/>
    <mergeCell ref="P25:Q25"/>
    <mergeCell ref="P26:Q26"/>
  </mergeCells>
  <conditionalFormatting sqref="R19:T28">
    <cfRule type="cellIs" priority="1" dxfId="0" operator="equal" stopIfTrue="1">
      <formula>$U19</formula>
    </cfRule>
  </conditionalFormatting>
  <conditionalFormatting sqref="B48:M49 A15:M21 A23:M28 A30:M34 A36:M40 B42:M46 D6:M9">
    <cfRule type="cellIs" priority="2" dxfId="0" operator="equal" stopIfTrue="1">
      <formula>""</formula>
    </cfRule>
  </conditionalFormatting>
  <conditionalFormatting sqref="C6:C9">
    <cfRule type="cellIs" priority="3" dxfId="0" operator="equal" stopIfTrue="1">
      <formula>""</formula>
    </cfRule>
    <cfRule type="cellIs" priority="4" dxfId="3" operator="equal" stopIfTrue="1">
      <formula>0</formula>
    </cfRule>
  </conditionalFormatting>
  <conditionalFormatting sqref="B6:B9">
    <cfRule type="cellIs" priority="5" dxfId="3" operator="equal" stopIfTrue="1">
      <formula>0</formula>
    </cfRule>
  </conditionalFormatting>
  <conditionalFormatting sqref="C11">
    <cfRule type="cellIs" priority="6" dxfId="1" operator="equal" stopIfTrue="1">
      <formula>$B$11</formula>
    </cfRule>
  </conditionalFormatting>
  <conditionalFormatting sqref="C12">
    <cfRule type="cellIs" priority="7" dxfId="1" operator="equal" stopIfTrue="1">
      <formula>$B$12</formula>
    </cfRule>
  </conditionalFormatting>
  <dataValidations count="1">
    <dataValidation type="list" allowBlank="1" showInputMessage="1" showErrorMessage="1" error="Use an &quot;x&quot; to mark your selection." sqref="R19:T28">
      <formula1>$V$1</formula1>
    </dataValidation>
  </dataValidations>
  <printOptions/>
  <pageMargins left="0.6" right="0.4" top="0.32" bottom="0.33" header="0.34" footer="0.3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" customWidth="1"/>
    <col min="2" max="3" width="8.7109375" style="1" customWidth="1"/>
    <col min="4" max="4" width="7.140625" style="1" customWidth="1"/>
    <col min="5" max="5" width="12.8515625" style="1" customWidth="1"/>
    <col min="6" max="10" width="6.7109375" style="1" customWidth="1"/>
    <col min="11" max="11" width="5.140625" style="1" customWidth="1"/>
    <col min="12" max="13" width="7.28125" style="1" customWidth="1"/>
    <col min="14" max="16384" width="9.140625" style="1" customWidth="1"/>
  </cols>
  <sheetData>
    <row r="1" spans="2:22" s="2" customFormat="1" ht="18">
      <c r="B1" s="9"/>
      <c r="C1" s="28" t="s">
        <v>38</v>
      </c>
      <c r="D1" s="193">
        <f>JAN!D1</f>
      </c>
      <c r="E1" s="193"/>
      <c r="F1" s="193"/>
      <c r="G1" s="193"/>
      <c r="H1" s="193"/>
      <c r="I1" s="193"/>
      <c r="J1" s="9" t="s">
        <v>39</v>
      </c>
      <c r="K1" s="9"/>
      <c r="L1" s="9"/>
      <c r="M1" s="9"/>
      <c r="V1" s="68" t="s">
        <v>72</v>
      </c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98" t="s">
        <v>0</v>
      </c>
      <c r="B3" s="192">
        <f>JAN!C3</f>
      </c>
      <c r="C3" s="192"/>
      <c r="D3" s="192"/>
      <c r="E3" s="10"/>
      <c r="F3" s="8"/>
      <c r="I3" s="8"/>
      <c r="J3" s="12" t="s">
        <v>1</v>
      </c>
      <c r="K3" s="13" t="s">
        <v>18</v>
      </c>
      <c r="L3" s="8"/>
      <c r="M3" s="23">
        <f>JAN!M3</f>
        <v>2018</v>
      </c>
    </row>
    <row r="4" spans="1:1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3" customFormat="1" ht="30.75" customHeight="1">
      <c r="A5" s="69" t="s">
        <v>2</v>
      </c>
      <c r="B5" s="69">
        <f>JAN!B5</f>
      </c>
      <c r="C5" s="69" t="str">
        <f>JAN!C5</f>
        <v>Worship Attend</v>
      </c>
      <c r="D5" s="69">
        <f>JAN!D5</f>
      </c>
      <c r="E5" s="69" t="str">
        <f>JAN!E5</f>
        <v>Giving</v>
      </c>
      <c r="F5" s="69">
        <f>JAN!F5</f>
      </c>
      <c r="G5" s="69">
        <f>JAN!G5</f>
      </c>
      <c r="H5" s="69" t="str">
        <f>JAN!H5</f>
        <v>SG or Other</v>
      </c>
      <c r="I5" s="69">
        <f>JAN!I5</f>
      </c>
      <c r="J5" s="14" t="str">
        <f>JAN!J5</f>
        <v>Conversions</v>
      </c>
      <c r="K5" s="14" t="str">
        <f>JAN!K5</f>
        <v>Bapt isms</v>
      </c>
      <c r="L5" s="72" t="str">
        <f>JAN!L5</f>
        <v>Growth decisions</v>
      </c>
      <c r="M5" s="72" t="s">
        <v>84</v>
      </c>
    </row>
    <row r="6" spans="1:13" ht="15">
      <c r="A6" s="15">
        <v>1</v>
      </c>
      <c r="B6" s="113">
        <f>IF($B$5="",0,IF(SUM(C6:D6)=0,"",SUM(C6:D6)))</f>
        <v>0</v>
      </c>
      <c r="C6" s="114">
        <f>IF($C$5="",0,"")</f>
      </c>
      <c r="D6" s="115"/>
      <c r="E6" s="117"/>
      <c r="F6" s="115"/>
      <c r="G6" s="115"/>
      <c r="H6" s="115"/>
      <c r="I6" s="115"/>
      <c r="J6" s="24"/>
      <c r="K6" s="24"/>
      <c r="L6" s="24"/>
      <c r="M6" s="24"/>
    </row>
    <row r="7" spans="1:13" ht="15">
      <c r="A7" s="15">
        <v>2</v>
      </c>
      <c r="B7" s="113">
        <f>IF($B$5="",0,IF(SUM(C7:D7)=0,"",SUM(C7:D7)))</f>
        <v>0</v>
      </c>
      <c r="C7" s="114">
        <f>IF($C$5="",0,"")</f>
      </c>
      <c r="D7" s="115"/>
      <c r="E7" s="117"/>
      <c r="F7" s="115"/>
      <c r="G7" s="115"/>
      <c r="H7" s="115"/>
      <c r="I7" s="115"/>
      <c r="J7" s="24"/>
      <c r="K7" s="24"/>
      <c r="L7" s="24"/>
      <c r="M7" s="24"/>
    </row>
    <row r="8" spans="1:13" ht="15">
      <c r="A8" s="15">
        <v>3</v>
      </c>
      <c r="B8" s="113">
        <f>IF($B$5="",0,IF(SUM(C8:D8)=0,"",SUM(C8:D8)))</f>
        <v>0</v>
      </c>
      <c r="C8" s="114">
        <f>IF($C$5="",0,"")</f>
      </c>
      <c r="D8" s="115"/>
      <c r="E8" s="117"/>
      <c r="F8" s="115"/>
      <c r="G8" s="115"/>
      <c r="H8" s="115"/>
      <c r="I8" s="115"/>
      <c r="J8" s="24"/>
      <c r="K8" s="24"/>
      <c r="L8" s="24"/>
      <c r="M8" s="24"/>
    </row>
    <row r="9" spans="1:13" ht="15">
      <c r="A9" s="15">
        <v>4</v>
      </c>
      <c r="B9" s="113">
        <f>IF($B$5="",0,IF(SUM(C9:D9)=0,"",SUM(C9:D9)))</f>
        <v>0</v>
      </c>
      <c r="C9" s="114">
        <f>IF($C$5="",0,"")</f>
      </c>
      <c r="D9" s="115"/>
      <c r="E9" s="117"/>
      <c r="F9" s="115"/>
      <c r="G9" s="115"/>
      <c r="H9" s="115"/>
      <c r="I9" s="115"/>
      <c r="J9" s="24"/>
      <c r="K9" s="24"/>
      <c r="L9" s="24"/>
      <c r="M9" s="24"/>
    </row>
    <row r="10" spans="1:13" ht="15.75" thickBot="1">
      <c r="A10" s="15">
        <v>5</v>
      </c>
      <c r="B10" s="113">
        <f>IF($B$5="",0,IF(SUM(C10:D10)=0,"",SUM(C10:D10)))</f>
        <v>0</v>
      </c>
      <c r="C10" s="114">
        <f>IF($C$5="",0,"")</f>
      </c>
      <c r="D10" s="115"/>
      <c r="E10" s="117"/>
      <c r="F10" s="115"/>
      <c r="G10" s="115"/>
      <c r="H10" s="115"/>
      <c r="I10" s="115"/>
      <c r="J10" s="24"/>
      <c r="K10" s="24"/>
      <c r="L10" s="24"/>
      <c r="M10" s="24"/>
    </row>
    <row r="11" spans="1:14" ht="15.75" thickBot="1">
      <c r="A11" s="17" t="s">
        <v>6</v>
      </c>
      <c r="B11" s="70">
        <f>IF(SUM(B6:B10)=0,"",SUM(B6:B10))</f>
      </c>
      <c r="C11" s="70">
        <f aca="true" t="shared" si="0" ref="C11:I11">IF(SUM(C6:C10)=0,"",SUM(C6:C10))</f>
      </c>
      <c r="D11" s="70">
        <f t="shared" si="0"/>
      </c>
      <c r="E11" s="119">
        <f t="shared" si="0"/>
      </c>
      <c r="F11" s="70">
        <f t="shared" si="0"/>
      </c>
      <c r="G11" s="70">
        <f t="shared" si="0"/>
      </c>
      <c r="H11" s="70">
        <f t="shared" si="0"/>
      </c>
      <c r="I11" s="70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4"/>
    </row>
    <row r="12" spans="1:14" ht="15.75" thickBot="1">
      <c r="A12" s="19" t="s">
        <v>78</v>
      </c>
      <c r="B12" s="70">
        <f>IF(B11="","",SUM(B6:B10)/COUNTIF(B6:B10,"&gt;0"))</f>
      </c>
      <c r="C12" s="70">
        <f aca="true" t="shared" si="1" ref="C12:I12">IF(C11="","",SUM(C6:C10)/COUNTIF(C6:C10,"&gt;0"))</f>
      </c>
      <c r="D12" s="70">
        <f t="shared" si="1"/>
      </c>
      <c r="E12" s="119">
        <f t="shared" si="1"/>
      </c>
      <c r="F12" s="70">
        <f t="shared" si="1"/>
      </c>
      <c r="G12" s="70">
        <f t="shared" si="1"/>
      </c>
      <c r="H12" s="70">
        <f t="shared" si="1"/>
      </c>
      <c r="I12" s="70">
        <f t="shared" si="1"/>
      </c>
      <c r="J12" s="20"/>
      <c r="K12" s="20"/>
      <c r="L12" s="20"/>
      <c r="M12" s="21"/>
      <c r="N12" s="5"/>
    </row>
    <row r="13" spans="1:14" ht="11.25" customHeight="1">
      <c r="A13" s="21"/>
      <c r="B13" s="21"/>
      <c r="C13" s="21"/>
      <c r="D13" s="21"/>
      <c r="E13" s="6"/>
      <c r="F13" s="6"/>
      <c r="G13" s="21"/>
      <c r="H13" s="21"/>
      <c r="I13" s="21"/>
      <c r="J13" s="21"/>
      <c r="K13" s="21"/>
      <c r="L13" s="21"/>
      <c r="M13" s="21"/>
      <c r="N13" s="4"/>
    </row>
    <row r="14" spans="1:15" s="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0" t="s">
        <v>53</v>
      </c>
    </row>
    <row r="15" spans="1:15" s="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" t="s">
        <v>71</v>
      </c>
    </row>
    <row r="16" spans="1:13" s="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84" t="s">
        <v>54</v>
      </c>
      <c r="P17" s="184"/>
      <c r="Q17" s="184"/>
      <c r="R17" s="186" t="s">
        <v>55</v>
      </c>
      <c r="S17" s="188" t="s">
        <v>56</v>
      </c>
      <c r="T17" s="190" t="s">
        <v>57</v>
      </c>
    </row>
    <row r="18" spans="1:20" s="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85"/>
      <c r="P18" s="185"/>
      <c r="Q18" s="185"/>
      <c r="R18" s="187"/>
      <c r="S18" s="189"/>
      <c r="T18" s="191"/>
    </row>
    <row r="19" spans="1:21" s="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75" t="s">
        <v>58</v>
      </c>
      <c r="P19" s="177" t="s">
        <v>59</v>
      </c>
      <c r="Q19" s="178"/>
      <c r="R19" s="51"/>
      <c r="S19" s="52"/>
      <c r="T19" s="53"/>
      <c r="U19" s="60">
        <f>IF(R19="x",1,IF(S19="x",2,IF(T19="X",3,"")))</f>
      </c>
    </row>
    <row r="20" spans="1:21" s="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81"/>
      <c r="P20" s="182" t="s">
        <v>60</v>
      </c>
      <c r="Q20" s="183"/>
      <c r="R20" s="54"/>
      <c r="S20" s="55"/>
      <c r="T20" s="56"/>
      <c r="U20" s="60">
        <f aca="true" t="shared" si="2" ref="U20:U28">IF(R20="x",1,IF(S20="x",2,IF(T20="X",3,"")))</f>
      </c>
    </row>
    <row r="21" spans="1:21" s="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81"/>
      <c r="P21" s="182" t="s">
        <v>61</v>
      </c>
      <c r="Q21" s="183"/>
      <c r="R21" s="54"/>
      <c r="S21" s="55"/>
      <c r="T21" s="56"/>
      <c r="U21" s="60">
        <f t="shared" si="2"/>
      </c>
    </row>
    <row r="22" spans="1:21" s="7" customFormat="1" ht="16.5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76"/>
      <c r="P22" s="179" t="s">
        <v>62</v>
      </c>
      <c r="Q22" s="180"/>
      <c r="R22" s="61"/>
      <c r="S22" s="62"/>
      <c r="T22" s="63"/>
      <c r="U22" s="60">
        <f t="shared" si="2"/>
      </c>
    </row>
    <row r="23" spans="1:21" s="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75" t="s">
        <v>63</v>
      </c>
      <c r="P23" s="177" t="s">
        <v>64</v>
      </c>
      <c r="Q23" s="178"/>
      <c r="R23" s="51"/>
      <c r="S23" s="52"/>
      <c r="T23" s="53"/>
      <c r="U23" s="60">
        <f t="shared" si="2"/>
      </c>
    </row>
    <row r="24" spans="1:21" s="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81"/>
      <c r="P24" s="182" t="s">
        <v>65</v>
      </c>
      <c r="Q24" s="183"/>
      <c r="R24" s="54"/>
      <c r="S24" s="55"/>
      <c r="T24" s="56"/>
      <c r="U24" s="60">
        <f t="shared" si="2"/>
      </c>
    </row>
    <row r="25" spans="1:21" s="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81"/>
      <c r="P25" s="182" t="s">
        <v>66</v>
      </c>
      <c r="Q25" s="183"/>
      <c r="R25" s="54"/>
      <c r="S25" s="55"/>
      <c r="T25" s="56"/>
      <c r="U25" s="60">
        <f t="shared" si="2"/>
      </c>
    </row>
    <row r="26" spans="1:21" s="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76"/>
      <c r="P26" s="179" t="s">
        <v>67</v>
      </c>
      <c r="Q26" s="180"/>
      <c r="R26" s="57"/>
      <c r="S26" s="58"/>
      <c r="T26" s="59"/>
      <c r="U26" s="60">
        <f t="shared" si="2"/>
      </c>
    </row>
    <row r="27" spans="1:21" s="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75" t="s">
        <v>68</v>
      </c>
      <c r="P27" s="177" t="s">
        <v>69</v>
      </c>
      <c r="Q27" s="178"/>
      <c r="R27" s="64"/>
      <c r="S27" s="65"/>
      <c r="T27" s="66"/>
      <c r="U27" s="60">
        <f t="shared" si="2"/>
      </c>
    </row>
    <row r="28" spans="1:21" s="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76"/>
      <c r="P28" s="179" t="s">
        <v>70</v>
      </c>
      <c r="Q28" s="180"/>
      <c r="R28" s="57"/>
      <c r="S28" s="58"/>
      <c r="T28" s="59"/>
      <c r="U28" s="60">
        <f t="shared" si="2"/>
      </c>
    </row>
    <row r="29" spans="1:13" s="7" customFormat="1" ht="15.75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" customFormat="1" ht="15.75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" customFormat="1" ht="15.75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.75">
      <c r="A47" s="168" t="s">
        <v>40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13" ht="15.75">
      <c r="A48" s="25" t="s">
        <v>41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</row>
    <row r="49" spans="1:13" ht="15.75">
      <c r="A49" s="25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</sheetData>
  <sheetProtection sheet="1" objects="1" scenarios="1"/>
  <mergeCells count="36">
    <mergeCell ref="B45:M45"/>
    <mergeCell ref="A41:M41"/>
    <mergeCell ref="B42:M42"/>
    <mergeCell ref="B43:M43"/>
    <mergeCell ref="B44:M44"/>
    <mergeCell ref="B3:D3"/>
    <mergeCell ref="D1:I1"/>
    <mergeCell ref="A36:M40"/>
    <mergeCell ref="A15:M21"/>
    <mergeCell ref="A23:M28"/>
    <mergeCell ref="A30:M34"/>
    <mergeCell ref="A14:M14"/>
    <mergeCell ref="A22:M22"/>
    <mergeCell ref="A29:M29"/>
    <mergeCell ref="A35:M35"/>
    <mergeCell ref="B49:M49"/>
    <mergeCell ref="B46:M46"/>
    <mergeCell ref="A47:M47"/>
    <mergeCell ref="B48:M48"/>
    <mergeCell ref="O17:Q18"/>
    <mergeCell ref="R17:R18"/>
    <mergeCell ref="S17:S18"/>
    <mergeCell ref="T17:T18"/>
    <mergeCell ref="O19:O22"/>
    <mergeCell ref="P19:Q19"/>
    <mergeCell ref="P20:Q20"/>
    <mergeCell ref="P21:Q21"/>
    <mergeCell ref="P22:Q22"/>
    <mergeCell ref="O27:O28"/>
    <mergeCell ref="P27:Q27"/>
    <mergeCell ref="P28:Q28"/>
    <mergeCell ref="O23:O26"/>
    <mergeCell ref="P23:Q23"/>
    <mergeCell ref="P24:Q24"/>
    <mergeCell ref="P25:Q25"/>
    <mergeCell ref="P26:Q26"/>
  </mergeCells>
  <conditionalFormatting sqref="R19:T28">
    <cfRule type="cellIs" priority="1" dxfId="0" operator="equal" stopIfTrue="1">
      <formula>$U19</formula>
    </cfRule>
  </conditionalFormatting>
  <conditionalFormatting sqref="B48:M49 A15:M21 A23:M28 A30:M34 A36:M40 B42:M46 D6:M10">
    <cfRule type="cellIs" priority="2" dxfId="0" operator="equal" stopIfTrue="1">
      <formula>""</formula>
    </cfRule>
  </conditionalFormatting>
  <conditionalFormatting sqref="C6:C10">
    <cfRule type="cellIs" priority="3" dxfId="0" operator="equal" stopIfTrue="1">
      <formula>""</formula>
    </cfRule>
    <cfRule type="cellIs" priority="4" dxfId="3" operator="equal" stopIfTrue="1">
      <formula>0</formula>
    </cfRule>
  </conditionalFormatting>
  <conditionalFormatting sqref="B6:B10">
    <cfRule type="cellIs" priority="5" dxfId="3" operator="equal" stopIfTrue="1">
      <formula>0</formula>
    </cfRule>
  </conditionalFormatting>
  <conditionalFormatting sqref="C11">
    <cfRule type="cellIs" priority="6" dxfId="1" operator="equal" stopIfTrue="1">
      <formula>$B$11</formula>
    </cfRule>
  </conditionalFormatting>
  <conditionalFormatting sqref="C12">
    <cfRule type="cellIs" priority="7" dxfId="1" operator="equal" stopIfTrue="1">
      <formula>$B$12</formula>
    </cfRule>
  </conditionalFormatting>
  <dataValidations count="1">
    <dataValidation type="list" allowBlank="1" showInputMessage="1" showErrorMessage="1" error="Use an &quot;x&quot; to mark your selection." sqref="R19:T28">
      <formula1>$V$1</formula1>
    </dataValidation>
  </dataValidations>
  <printOptions/>
  <pageMargins left="0.6" right="0.4" top="0.32" bottom="0.33" header="0.34" footer="0.3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" customWidth="1"/>
    <col min="2" max="3" width="8.7109375" style="1" customWidth="1"/>
    <col min="4" max="4" width="7.140625" style="1" customWidth="1"/>
    <col min="5" max="5" width="12.8515625" style="1" customWidth="1"/>
    <col min="6" max="10" width="6.7109375" style="1" customWidth="1"/>
    <col min="11" max="11" width="5.140625" style="1" customWidth="1"/>
    <col min="12" max="13" width="7.28125" style="1" customWidth="1"/>
    <col min="14" max="16384" width="9.140625" style="1" customWidth="1"/>
  </cols>
  <sheetData>
    <row r="1" spans="2:22" s="2" customFormat="1" ht="18">
      <c r="B1" s="9"/>
      <c r="C1" s="28" t="s">
        <v>38</v>
      </c>
      <c r="D1" s="193">
        <f>JAN!D1</f>
      </c>
      <c r="E1" s="193"/>
      <c r="F1" s="193"/>
      <c r="G1" s="193"/>
      <c r="H1" s="193"/>
      <c r="I1" s="193"/>
      <c r="J1" s="9" t="s">
        <v>39</v>
      </c>
      <c r="K1" s="9"/>
      <c r="L1" s="9"/>
      <c r="M1" s="9"/>
      <c r="V1" s="68" t="s">
        <v>72</v>
      </c>
    </row>
    <row r="2" spans="1:13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98" t="s">
        <v>0</v>
      </c>
      <c r="B3" s="192">
        <f>JAN!C3</f>
      </c>
      <c r="C3" s="192"/>
      <c r="D3" s="192"/>
      <c r="E3" s="10"/>
      <c r="F3" s="8"/>
      <c r="I3" s="12" t="s">
        <v>1</v>
      </c>
      <c r="J3" s="13" t="s">
        <v>30</v>
      </c>
      <c r="L3" s="8"/>
      <c r="M3" s="23">
        <f>JAN!M3</f>
        <v>2018</v>
      </c>
    </row>
    <row r="4" spans="1:1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3" customFormat="1" ht="30.75" customHeight="1">
      <c r="A5" s="69" t="s">
        <v>2</v>
      </c>
      <c r="B5" s="69">
        <f>JAN!B5</f>
      </c>
      <c r="C5" s="69" t="str">
        <f>JAN!C5</f>
        <v>Worship Attend</v>
      </c>
      <c r="D5" s="69">
        <f>JAN!D5</f>
      </c>
      <c r="E5" s="69" t="str">
        <f>JAN!E5</f>
        <v>Giving</v>
      </c>
      <c r="F5" s="69">
        <f>JAN!F5</f>
      </c>
      <c r="G5" s="69">
        <f>JAN!G5</f>
      </c>
      <c r="H5" s="69" t="str">
        <f>JAN!H5</f>
        <v>SG or Other</v>
      </c>
      <c r="I5" s="69">
        <f>JAN!I5</f>
      </c>
      <c r="J5" s="14" t="str">
        <f>JAN!J5</f>
        <v>Conversions</v>
      </c>
      <c r="K5" s="14" t="str">
        <f>JAN!K5</f>
        <v>Bapt isms</v>
      </c>
      <c r="L5" s="72" t="str">
        <f>JAN!L5</f>
        <v>Growth decisions</v>
      </c>
      <c r="M5" s="72" t="s">
        <v>84</v>
      </c>
    </row>
    <row r="6" spans="1:13" ht="15">
      <c r="A6" s="15">
        <v>1</v>
      </c>
      <c r="B6" s="113">
        <f>IF($B$5="",0,IF(SUM(C6:D6)=0,"",SUM(C6:D6)))</f>
        <v>0</v>
      </c>
      <c r="C6" s="114"/>
      <c r="D6" s="115"/>
      <c r="E6" s="117"/>
      <c r="F6" s="115"/>
      <c r="G6" s="115"/>
      <c r="H6" s="115"/>
      <c r="I6" s="115"/>
      <c r="J6" s="24"/>
      <c r="K6" s="24"/>
      <c r="L6" s="24"/>
      <c r="M6" s="24"/>
    </row>
    <row r="7" spans="1:13" ht="15">
      <c r="A7" s="15">
        <v>2</v>
      </c>
      <c r="B7" s="113">
        <f>IF($B$5="",0,IF(SUM(C7:D7)=0,"",SUM(C7:D7)))</f>
        <v>0</v>
      </c>
      <c r="C7" s="114"/>
      <c r="D7" s="115"/>
      <c r="E7" s="117"/>
      <c r="F7" s="115"/>
      <c r="G7" s="115"/>
      <c r="H7" s="115"/>
      <c r="I7" s="115"/>
      <c r="J7" s="24"/>
      <c r="K7" s="24"/>
      <c r="L7" s="24"/>
      <c r="M7" s="24"/>
    </row>
    <row r="8" spans="1:13" ht="15">
      <c r="A8" s="15">
        <v>3</v>
      </c>
      <c r="B8" s="113">
        <f>IF($B$5="",0,IF(SUM(C8:D8)=0,"",SUM(C8:D8)))</f>
        <v>0</v>
      </c>
      <c r="C8" s="114"/>
      <c r="D8" s="115"/>
      <c r="E8" s="117"/>
      <c r="F8" s="115"/>
      <c r="G8" s="115"/>
      <c r="H8" s="115"/>
      <c r="I8" s="115"/>
      <c r="J8" s="24"/>
      <c r="K8" s="24"/>
      <c r="L8" s="24"/>
      <c r="M8" s="24"/>
    </row>
    <row r="9" spans="1:13" ht="15">
      <c r="A9" s="15">
        <v>4</v>
      </c>
      <c r="B9" s="113">
        <f>IF($B$5="",0,IF(SUM(C9:D9)=0,"",SUM(C9:D9)))</f>
        <v>0</v>
      </c>
      <c r="C9" s="114"/>
      <c r="D9" s="115"/>
      <c r="E9" s="117"/>
      <c r="F9" s="115"/>
      <c r="G9" s="115"/>
      <c r="H9" s="115"/>
      <c r="I9" s="115"/>
      <c r="J9" s="24"/>
      <c r="K9" s="24"/>
      <c r="L9" s="24"/>
      <c r="M9" s="24"/>
    </row>
    <row r="10" spans="1:13" ht="15.75" thickBot="1">
      <c r="A10" s="15"/>
      <c r="B10" s="116"/>
      <c r="C10" s="116"/>
      <c r="D10" s="116"/>
      <c r="E10" s="118"/>
      <c r="F10" s="116"/>
      <c r="G10" s="116"/>
      <c r="H10" s="116"/>
      <c r="I10" s="116"/>
      <c r="J10" s="15"/>
      <c r="K10" s="15"/>
      <c r="L10" s="15"/>
      <c r="M10" s="15"/>
    </row>
    <row r="11" spans="1:14" ht="15.75" thickBot="1">
      <c r="A11" s="17" t="s">
        <v>6</v>
      </c>
      <c r="B11" s="70">
        <f>IF(SUM(B6:B10)=0,"",SUM(B6:B10))</f>
      </c>
      <c r="C11" s="70">
        <f aca="true" t="shared" si="0" ref="C11:I11">IF(SUM(C6:C10)=0,"",SUM(C6:C10))</f>
      </c>
      <c r="D11" s="70">
        <f t="shared" si="0"/>
      </c>
      <c r="E11" s="119">
        <f t="shared" si="0"/>
      </c>
      <c r="F11" s="70">
        <f t="shared" si="0"/>
      </c>
      <c r="G11" s="70">
        <f t="shared" si="0"/>
      </c>
      <c r="H11" s="70">
        <f t="shared" si="0"/>
      </c>
      <c r="I11" s="70">
        <f t="shared" si="0"/>
      </c>
      <c r="J11" s="18">
        <f>IF(COUNTA(J6:J10)=0,"",SUM(J6:J10))</f>
      </c>
      <c r="K11" s="18">
        <f>IF(COUNTA(K6:K10)=0,"",SUM(K6:K10))</f>
      </c>
      <c r="L11" s="18">
        <f>IF(COUNTA(L6:L10)=0,"",SUM(L6:L10))</f>
      </c>
      <c r="M11" s="18">
        <f>IF(COUNTA(M6:M10)=0,"",SUM(M6:M10))</f>
      </c>
      <c r="N11" s="4"/>
    </row>
    <row r="12" spans="1:14" ht="15.75" thickBot="1">
      <c r="A12" s="19" t="s">
        <v>78</v>
      </c>
      <c r="B12" s="70">
        <f>IF(B11="","",SUM(B6:B10)/COUNTIF(B6:B10,"&gt;0"))</f>
      </c>
      <c r="C12" s="70">
        <f aca="true" t="shared" si="1" ref="C12:I12">IF(C11="","",SUM(C6:C10)/COUNTIF(C6:C10,"&gt;0"))</f>
      </c>
      <c r="D12" s="70">
        <f t="shared" si="1"/>
      </c>
      <c r="E12" s="119">
        <f t="shared" si="1"/>
      </c>
      <c r="F12" s="70">
        <f t="shared" si="1"/>
      </c>
      <c r="G12" s="70">
        <f t="shared" si="1"/>
      </c>
      <c r="H12" s="70">
        <f t="shared" si="1"/>
      </c>
      <c r="I12" s="70">
        <f t="shared" si="1"/>
      </c>
      <c r="J12" s="20"/>
      <c r="K12" s="20"/>
      <c r="L12" s="20"/>
      <c r="M12" s="21"/>
      <c r="N12" s="5"/>
    </row>
    <row r="13" spans="1:14" ht="11.25" customHeight="1">
      <c r="A13" s="21"/>
      <c r="B13" s="21"/>
      <c r="C13" s="21"/>
      <c r="D13" s="21"/>
      <c r="E13" s="6"/>
      <c r="F13" s="6"/>
      <c r="G13" s="21"/>
      <c r="H13" s="21"/>
      <c r="I13" s="21"/>
      <c r="J13" s="21"/>
      <c r="K13" s="21"/>
      <c r="L13" s="21"/>
      <c r="M13" s="21"/>
      <c r="N13" s="4"/>
    </row>
    <row r="14" spans="1:15" s="7" customFormat="1" ht="15.75">
      <c r="A14" s="168" t="s">
        <v>45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O14" s="50" t="s">
        <v>53</v>
      </c>
    </row>
    <row r="15" spans="1:15" s="7" customFormat="1" ht="1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O15" s="7" t="s">
        <v>71</v>
      </c>
    </row>
    <row r="16" spans="1:13" s="7" customFormat="1" ht="1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</row>
    <row r="17" spans="1:20" s="7" customFormat="1" ht="1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O17" s="184" t="s">
        <v>54</v>
      </c>
      <c r="P17" s="184"/>
      <c r="Q17" s="184"/>
      <c r="R17" s="186" t="s">
        <v>55</v>
      </c>
      <c r="S17" s="188" t="s">
        <v>56</v>
      </c>
      <c r="T17" s="190" t="s">
        <v>57</v>
      </c>
    </row>
    <row r="18" spans="1:20" s="7" customFormat="1" ht="15.75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O18" s="185"/>
      <c r="P18" s="185"/>
      <c r="Q18" s="185"/>
      <c r="R18" s="187"/>
      <c r="S18" s="189"/>
      <c r="T18" s="191"/>
    </row>
    <row r="19" spans="1:21" s="7" customFormat="1" ht="15.7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O19" s="175" t="s">
        <v>58</v>
      </c>
      <c r="P19" s="177" t="s">
        <v>59</v>
      </c>
      <c r="Q19" s="178"/>
      <c r="R19" s="51"/>
      <c r="S19" s="52"/>
      <c r="T19" s="53"/>
      <c r="U19" s="60">
        <f>IF(R19="x",1,IF(S19="x",2,IF(T19="X",3,"")))</f>
      </c>
    </row>
    <row r="20" spans="1:21" s="7" customFormat="1" ht="15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O20" s="181"/>
      <c r="P20" s="182" t="s">
        <v>60</v>
      </c>
      <c r="Q20" s="183"/>
      <c r="R20" s="54"/>
      <c r="S20" s="55"/>
      <c r="T20" s="56"/>
      <c r="U20" s="60">
        <f aca="true" t="shared" si="2" ref="U20:U28">IF(R20="x",1,IF(S20="x",2,IF(T20="X",3,"")))</f>
      </c>
    </row>
    <row r="21" spans="1:21" s="7" customFormat="1" ht="16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O21" s="181"/>
      <c r="P21" s="182" t="s">
        <v>61</v>
      </c>
      <c r="Q21" s="183"/>
      <c r="R21" s="54"/>
      <c r="S21" s="55"/>
      <c r="T21" s="56"/>
      <c r="U21" s="60">
        <f t="shared" si="2"/>
      </c>
    </row>
    <row r="22" spans="1:21" s="7" customFormat="1" ht="16.5" thickBot="1">
      <c r="A22" s="168" t="s">
        <v>8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O22" s="176"/>
      <c r="P22" s="179" t="s">
        <v>62</v>
      </c>
      <c r="Q22" s="180"/>
      <c r="R22" s="61"/>
      <c r="S22" s="62"/>
      <c r="T22" s="63"/>
      <c r="U22" s="60">
        <f t="shared" si="2"/>
      </c>
    </row>
    <row r="23" spans="1:21" s="7" customFormat="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O23" s="175" t="s">
        <v>63</v>
      </c>
      <c r="P23" s="177" t="s">
        <v>64</v>
      </c>
      <c r="Q23" s="178"/>
      <c r="R23" s="51"/>
      <c r="S23" s="52"/>
      <c r="T23" s="53"/>
      <c r="U23" s="60">
        <f t="shared" si="2"/>
      </c>
    </row>
    <row r="24" spans="1:21" s="7" customFormat="1" ht="15.7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O24" s="181"/>
      <c r="P24" s="182" t="s">
        <v>65</v>
      </c>
      <c r="Q24" s="183"/>
      <c r="R24" s="54"/>
      <c r="S24" s="55"/>
      <c r="T24" s="56"/>
      <c r="U24" s="60">
        <f t="shared" si="2"/>
      </c>
    </row>
    <row r="25" spans="1:21" s="7" customFormat="1" ht="15.7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O25" s="181"/>
      <c r="P25" s="182" t="s">
        <v>66</v>
      </c>
      <c r="Q25" s="183"/>
      <c r="R25" s="54"/>
      <c r="S25" s="55"/>
      <c r="T25" s="56"/>
      <c r="U25" s="60">
        <f t="shared" si="2"/>
      </c>
    </row>
    <row r="26" spans="1:21" s="7" customFormat="1" ht="16.5" thickBo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O26" s="176"/>
      <c r="P26" s="179" t="s">
        <v>67</v>
      </c>
      <c r="Q26" s="180"/>
      <c r="R26" s="57"/>
      <c r="S26" s="58"/>
      <c r="T26" s="59"/>
      <c r="U26" s="60">
        <f t="shared" si="2"/>
      </c>
    </row>
    <row r="27" spans="1:21" s="7" customFormat="1" ht="15.7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O27" s="175" t="s">
        <v>68</v>
      </c>
      <c r="P27" s="177" t="s">
        <v>69</v>
      </c>
      <c r="Q27" s="178"/>
      <c r="R27" s="64"/>
      <c r="S27" s="65"/>
      <c r="T27" s="66"/>
      <c r="U27" s="60">
        <f t="shared" si="2"/>
      </c>
    </row>
    <row r="28" spans="1:21" s="7" customFormat="1" ht="16.5" thickBo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O28" s="176"/>
      <c r="P28" s="179" t="s">
        <v>70</v>
      </c>
      <c r="Q28" s="180"/>
      <c r="R28" s="57"/>
      <c r="S28" s="58"/>
      <c r="T28" s="59"/>
      <c r="U28" s="60">
        <f t="shared" si="2"/>
      </c>
    </row>
    <row r="29" spans="1:13" s="7" customFormat="1" ht="15.75">
      <c r="A29" s="168" t="s">
        <v>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s="7" customFormat="1" ht="15" customHeight="1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s="7" customFormat="1" ht="1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s="7" customFormat="1" ht="1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</row>
    <row r="33" spans="1:13" s="7" customFormat="1" ht="1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s="7" customFormat="1" ht="1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s="7" customFormat="1" ht="15.75">
      <c r="A35" s="168" t="s">
        <v>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  <row r="36" spans="1:13" s="7" customFormat="1" ht="1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s="7" customFormat="1" ht="1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s="7" customFormat="1" ht="1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s="7" customFormat="1" ht="15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s="7" customFormat="1" ht="15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s="7" customFormat="1" ht="15.75">
      <c r="A41" s="168" t="s">
        <v>11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s="7" customFormat="1" ht="15" customHeight="1">
      <c r="A42" s="25" t="s">
        <v>41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5.75">
      <c r="A43" s="25" t="s">
        <v>42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.75">
      <c r="A44" s="25" t="s">
        <v>43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ht="15.75">
      <c r="A45" s="25" t="s">
        <v>24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</row>
    <row r="46" spans="1:13" ht="15.75">
      <c r="A46" s="25" t="s">
        <v>25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</row>
    <row r="47" spans="1:13" ht="15">
      <c r="A47" s="22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</row>
    <row r="48" spans="1:13" ht="15.75">
      <c r="A48" s="168" t="s">
        <v>40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</row>
    <row r="49" spans="1:13" ht="15.75">
      <c r="A49" s="25" t="s">
        <v>41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  <row r="50" spans="1:13" ht="15.75">
      <c r="A50" s="25" t="s">
        <v>42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</row>
  </sheetData>
  <sheetProtection sheet="1" objects="1" scenarios="1"/>
  <mergeCells count="37">
    <mergeCell ref="A48:M48"/>
    <mergeCell ref="B49:M49"/>
    <mergeCell ref="A22:M22"/>
    <mergeCell ref="A29:M29"/>
    <mergeCell ref="A35:M35"/>
    <mergeCell ref="A41:M41"/>
    <mergeCell ref="B42:M42"/>
    <mergeCell ref="B43:M43"/>
    <mergeCell ref="B44:M44"/>
    <mergeCell ref="B45:M45"/>
    <mergeCell ref="B50:M50"/>
    <mergeCell ref="B3:D3"/>
    <mergeCell ref="D1:I1"/>
    <mergeCell ref="A36:M40"/>
    <mergeCell ref="A15:M21"/>
    <mergeCell ref="A23:M28"/>
    <mergeCell ref="A30:M34"/>
    <mergeCell ref="A14:M14"/>
    <mergeCell ref="B46:M46"/>
    <mergeCell ref="B47:M47"/>
    <mergeCell ref="O17:Q18"/>
    <mergeCell ref="R17:R18"/>
    <mergeCell ref="S17:S18"/>
    <mergeCell ref="T17:T18"/>
    <mergeCell ref="O19:O22"/>
    <mergeCell ref="P19:Q19"/>
    <mergeCell ref="P20:Q20"/>
    <mergeCell ref="P21:Q21"/>
    <mergeCell ref="P22:Q22"/>
    <mergeCell ref="O27:O28"/>
    <mergeCell ref="P27:Q27"/>
    <mergeCell ref="P28:Q28"/>
    <mergeCell ref="O23:O26"/>
    <mergeCell ref="P23:Q23"/>
    <mergeCell ref="P24:Q24"/>
    <mergeCell ref="P25:Q25"/>
    <mergeCell ref="P26:Q26"/>
  </mergeCells>
  <conditionalFormatting sqref="R19:T28">
    <cfRule type="cellIs" priority="1" dxfId="0" operator="equal" stopIfTrue="1">
      <formula>$U19</formula>
    </cfRule>
  </conditionalFormatting>
  <conditionalFormatting sqref="A15:M21 A23:M28 A30:M34 A36:M40 B42:M46 B49:M50 D6:M9">
    <cfRule type="cellIs" priority="2" dxfId="0" operator="equal" stopIfTrue="1">
      <formula>""</formula>
    </cfRule>
  </conditionalFormatting>
  <conditionalFormatting sqref="C6:C9">
    <cfRule type="cellIs" priority="3" dxfId="0" operator="equal" stopIfTrue="1">
      <formula>""</formula>
    </cfRule>
    <cfRule type="cellIs" priority="4" dxfId="3" operator="equal" stopIfTrue="1">
      <formula>0</formula>
    </cfRule>
  </conditionalFormatting>
  <conditionalFormatting sqref="B6:B9">
    <cfRule type="cellIs" priority="5" dxfId="3" operator="equal" stopIfTrue="1">
      <formula>0</formula>
    </cfRule>
  </conditionalFormatting>
  <conditionalFormatting sqref="C11">
    <cfRule type="cellIs" priority="6" dxfId="1" operator="equal" stopIfTrue="1">
      <formula>$B$11</formula>
    </cfRule>
  </conditionalFormatting>
  <conditionalFormatting sqref="C12">
    <cfRule type="cellIs" priority="7" dxfId="1" operator="equal" stopIfTrue="1">
      <formula>$B$12</formula>
    </cfRule>
  </conditionalFormatting>
  <dataValidations count="1">
    <dataValidation type="list" allowBlank="1" showInputMessage="1" showErrorMessage="1" error="Use an &quot;x&quot; to mark your selection." sqref="R19:T28">
      <formula1>$V$1</formula1>
    </dataValidation>
  </dataValidations>
  <printOptions/>
  <pageMargins left="0.6" right="0.4" top="0.32" bottom="0.33" header="0.34" footer="0.3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Noel</cp:lastModifiedBy>
  <cp:lastPrinted>2018-01-05T06:06:39Z</cp:lastPrinted>
  <dcterms:created xsi:type="dcterms:W3CDTF">2009-05-06T18:35:58Z</dcterms:created>
  <dcterms:modified xsi:type="dcterms:W3CDTF">2018-01-05T20:10:17Z</dcterms:modified>
  <cp:category/>
  <cp:version/>
  <cp:contentType/>
  <cp:contentStatus/>
</cp:coreProperties>
</file>